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nba\Desktop\"/>
    </mc:Choice>
  </mc:AlternateContent>
  <xr:revisionPtr revIDLastSave="0" documentId="13_ncr:1_{51260FD9-035A-41F2-8ED5-0979C6CC8740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Instruktion" sheetId="3" r:id="rId1"/>
    <sheet name="Protokoll" sheetId="1" r:id="rId2"/>
    <sheet name="Beräkningsunderlag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A42" i="1"/>
  <c r="B42" i="1"/>
  <c r="C42" i="1"/>
  <c r="D42" i="1"/>
  <c r="A43" i="1"/>
  <c r="B43" i="1"/>
  <c r="C43" i="1"/>
  <c r="D43" i="1"/>
  <c r="E11" i="1" l="1"/>
  <c r="E6" i="1"/>
  <c r="A6" i="1"/>
  <c r="A3" i="1"/>
  <c r="C7" i="2" l="1"/>
  <c r="J187" i="2" s="1"/>
  <c r="K88" i="2"/>
  <c r="A40" i="1" s="1"/>
  <c r="K89" i="2"/>
  <c r="A41" i="1" s="1"/>
  <c r="K82" i="2"/>
  <c r="A34" i="1" s="1"/>
  <c r="K83" i="2"/>
  <c r="A35" i="1" s="1"/>
  <c r="K84" i="2"/>
  <c r="A36" i="1" s="1"/>
  <c r="K85" i="2"/>
  <c r="A37" i="1" s="1"/>
  <c r="K86" i="2"/>
  <c r="A38" i="1" s="1"/>
  <c r="K87" i="2"/>
  <c r="A39" i="1" s="1"/>
  <c r="C5" i="2"/>
  <c r="K81" i="2"/>
  <c r="A33" i="1" s="1"/>
  <c r="K80" i="2"/>
  <c r="A32" i="1" s="1"/>
  <c r="K79" i="2"/>
  <c r="A31" i="1" s="1"/>
  <c r="K78" i="2"/>
  <c r="A30" i="1" s="1"/>
  <c r="K77" i="2"/>
  <c r="A29" i="1" s="1"/>
  <c r="K76" i="2"/>
  <c r="A28" i="1" s="1"/>
  <c r="K75" i="2"/>
  <c r="A27" i="1" s="1"/>
  <c r="K74" i="2"/>
  <c r="A26" i="1" s="1"/>
  <c r="K73" i="2"/>
  <c r="A25" i="1" s="1"/>
  <c r="K72" i="2"/>
  <c r="A24" i="1" s="1"/>
  <c r="K71" i="2"/>
  <c r="A23" i="1" s="1"/>
  <c r="K70" i="2"/>
  <c r="A22" i="1" s="1"/>
  <c r="K69" i="2"/>
  <c r="A21" i="1" s="1"/>
  <c r="K68" i="2"/>
  <c r="A20" i="1" s="1"/>
  <c r="K67" i="2"/>
  <c r="A19" i="1" s="1"/>
  <c r="K66" i="2"/>
  <c r="A18" i="1" s="1"/>
  <c r="K65" i="2"/>
  <c r="A17" i="1" s="1"/>
  <c r="K64" i="2"/>
  <c r="A16" i="1" s="1"/>
  <c r="K63" i="2"/>
  <c r="A15" i="1" s="1"/>
  <c r="K62" i="2"/>
  <c r="A14" i="1" s="1"/>
  <c r="K61" i="2"/>
  <c r="A13" i="1" s="1"/>
  <c r="K60" i="2"/>
  <c r="A12" i="1" s="1"/>
  <c r="K59" i="2"/>
  <c r="K58" i="2"/>
  <c r="K57" i="2"/>
  <c r="K56" i="2"/>
  <c r="K55" i="2"/>
  <c r="K54" i="2"/>
  <c r="K53" i="2"/>
  <c r="K52" i="2"/>
  <c r="K51" i="2"/>
  <c r="C11" i="2"/>
  <c r="C9" i="2"/>
  <c r="J43" i="2" l="1"/>
  <c r="H43" i="2" s="1"/>
  <c r="J63" i="2"/>
  <c r="H63" i="2" s="1"/>
  <c r="J75" i="2"/>
  <c r="H75" i="2" s="1"/>
  <c r="J92" i="2"/>
  <c r="H92" i="2" s="1"/>
  <c r="J116" i="2"/>
  <c r="H116" i="2" s="1"/>
  <c r="J140" i="2"/>
  <c r="H140" i="2" s="1"/>
  <c r="J164" i="2"/>
  <c r="H164" i="2" s="1"/>
  <c r="J188" i="2"/>
  <c r="H188" i="2" s="1"/>
  <c r="J36" i="2"/>
  <c r="H36" i="2" s="1"/>
  <c r="M36" i="2" s="1"/>
  <c r="J117" i="2"/>
  <c r="H117" i="2" s="1"/>
  <c r="J149" i="2"/>
  <c r="H149" i="2" s="1"/>
  <c r="J181" i="2"/>
  <c r="H181" i="2" s="1"/>
  <c r="J21" i="2"/>
  <c r="H21" i="2" s="1"/>
  <c r="J29" i="2"/>
  <c r="H29" i="2" s="1"/>
  <c r="J37" i="2"/>
  <c r="H37" i="2" s="1"/>
  <c r="J45" i="2"/>
  <c r="H45" i="2" s="1"/>
  <c r="J52" i="2"/>
  <c r="H52" i="2" s="1"/>
  <c r="J56" i="2"/>
  <c r="H56" i="2" s="1"/>
  <c r="J60" i="2"/>
  <c r="H60" i="2" s="1"/>
  <c r="J64" i="2"/>
  <c r="H64" i="2" s="1"/>
  <c r="J68" i="2"/>
  <c r="H68" i="2" s="1"/>
  <c r="I68" i="2" s="1"/>
  <c r="J72" i="2"/>
  <c r="H72" i="2" s="1"/>
  <c r="J76" i="2"/>
  <c r="H76" i="2" s="1"/>
  <c r="J80" i="2"/>
  <c r="H80" i="2" s="1"/>
  <c r="J86" i="2"/>
  <c r="H86" i="2" s="1"/>
  <c r="M86" i="2" s="1"/>
  <c r="C38" i="1" s="1"/>
  <c r="J94" i="2"/>
  <c r="H94" i="2" s="1"/>
  <c r="J102" i="2"/>
  <c r="H102" i="2" s="1"/>
  <c r="J110" i="2"/>
  <c r="H110" i="2" s="1"/>
  <c r="G110" i="2" s="1"/>
  <c r="C110" i="2" s="1"/>
  <c r="J118" i="2"/>
  <c r="H118" i="2" s="1"/>
  <c r="J126" i="2"/>
  <c r="H126" i="2" s="1"/>
  <c r="J134" i="2"/>
  <c r="H134" i="2" s="1"/>
  <c r="J142" i="2"/>
  <c r="H142" i="2" s="1"/>
  <c r="J150" i="2"/>
  <c r="H150" i="2" s="1"/>
  <c r="J158" i="2"/>
  <c r="H158" i="2" s="1"/>
  <c r="J166" i="2"/>
  <c r="H166" i="2" s="1"/>
  <c r="J174" i="2"/>
  <c r="H174" i="2" s="1"/>
  <c r="J182" i="2"/>
  <c r="H182" i="2" s="1"/>
  <c r="J20" i="2"/>
  <c r="H20" i="2" s="1"/>
  <c r="D20" i="2" s="1"/>
  <c r="J44" i="2"/>
  <c r="H44" i="2" s="1"/>
  <c r="M44" i="2" s="1"/>
  <c r="J101" i="2"/>
  <c r="H101" i="2" s="1"/>
  <c r="J109" i="2"/>
  <c r="H109" i="2" s="1"/>
  <c r="J133" i="2"/>
  <c r="H133" i="2" s="1"/>
  <c r="J141" i="2"/>
  <c r="H141" i="2" s="1"/>
  <c r="J165" i="2"/>
  <c r="H165" i="2" s="1"/>
  <c r="J189" i="2"/>
  <c r="H189" i="2" s="1"/>
  <c r="J14" i="2"/>
  <c r="H14" i="2" s="1"/>
  <c r="M14" i="2" s="1"/>
  <c r="J22" i="2"/>
  <c r="H22" i="2" s="1"/>
  <c r="D22" i="2" s="1"/>
  <c r="J30" i="2"/>
  <c r="H30" i="2" s="1"/>
  <c r="J38" i="2"/>
  <c r="H38" i="2" s="1"/>
  <c r="D38" i="2" s="1"/>
  <c r="J46" i="2"/>
  <c r="H46" i="2" s="1"/>
  <c r="J87" i="2"/>
  <c r="H87" i="2" s="1"/>
  <c r="M87" i="2" s="1"/>
  <c r="C39" i="1" s="1"/>
  <c r="J95" i="2"/>
  <c r="H95" i="2" s="1"/>
  <c r="J103" i="2"/>
  <c r="H103" i="2" s="1"/>
  <c r="G103" i="2" s="1"/>
  <c r="C103" i="2" s="1"/>
  <c r="J111" i="2"/>
  <c r="H111" i="2" s="1"/>
  <c r="J119" i="2"/>
  <c r="H119" i="2" s="1"/>
  <c r="J127" i="2"/>
  <c r="H127" i="2" s="1"/>
  <c r="J135" i="2"/>
  <c r="H135" i="2" s="1"/>
  <c r="J143" i="2"/>
  <c r="H143" i="2" s="1"/>
  <c r="J151" i="2"/>
  <c r="H151" i="2" s="1"/>
  <c r="J159" i="2"/>
  <c r="H159" i="2" s="1"/>
  <c r="J167" i="2"/>
  <c r="H167" i="2" s="1"/>
  <c r="J175" i="2"/>
  <c r="H175" i="2" s="1"/>
  <c r="J183" i="2"/>
  <c r="H183" i="2" s="1"/>
  <c r="J27" i="2"/>
  <c r="H27" i="2" s="1"/>
  <c r="J59" i="2"/>
  <c r="H59" i="2" s="1"/>
  <c r="J79" i="2"/>
  <c r="H79" i="2" s="1"/>
  <c r="J108" i="2"/>
  <c r="H108" i="2" s="1"/>
  <c r="J132" i="2"/>
  <c r="H132" i="2" s="1"/>
  <c r="J148" i="2"/>
  <c r="H148" i="2" s="1"/>
  <c r="J180" i="2"/>
  <c r="H180" i="2" s="1"/>
  <c r="J28" i="2"/>
  <c r="H28" i="2" s="1"/>
  <c r="M28" i="2" s="1"/>
  <c r="J85" i="2"/>
  <c r="H85" i="2" s="1"/>
  <c r="M85" i="2" s="1"/>
  <c r="C37" i="1" s="1"/>
  <c r="J93" i="2"/>
  <c r="H93" i="2" s="1"/>
  <c r="J125" i="2"/>
  <c r="H125" i="2" s="1"/>
  <c r="J157" i="2"/>
  <c r="H157" i="2" s="1"/>
  <c r="J173" i="2"/>
  <c r="H173" i="2" s="1"/>
  <c r="J15" i="2"/>
  <c r="H15" i="2" s="1"/>
  <c r="J23" i="2"/>
  <c r="H23" i="2" s="1"/>
  <c r="J31" i="2"/>
  <c r="H31" i="2" s="1"/>
  <c r="J39" i="2"/>
  <c r="H39" i="2" s="1"/>
  <c r="J47" i="2"/>
  <c r="H47" i="2" s="1"/>
  <c r="D47" i="2" s="1"/>
  <c r="J53" i="2"/>
  <c r="H53" i="2" s="1"/>
  <c r="J57" i="2"/>
  <c r="H57" i="2" s="1"/>
  <c r="M57" i="2" s="1"/>
  <c r="J61" i="2"/>
  <c r="H61" i="2" s="1"/>
  <c r="J65" i="2"/>
  <c r="H65" i="2" s="1"/>
  <c r="J69" i="2"/>
  <c r="H69" i="2" s="1"/>
  <c r="J73" i="2"/>
  <c r="H73" i="2" s="1"/>
  <c r="M73" i="2" s="1"/>
  <c r="C25" i="1" s="1"/>
  <c r="J77" i="2"/>
  <c r="H77" i="2" s="1"/>
  <c r="J81" i="2"/>
  <c r="H81" i="2" s="1"/>
  <c r="J88" i="2"/>
  <c r="H88" i="2" s="1"/>
  <c r="M88" i="2" s="1"/>
  <c r="C40" i="1" s="1"/>
  <c r="J96" i="2"/>
  <c r="H96" i="2" s="1"/>
  <c r="J104" i="2"/>
  <c r="H104" i="2" s="1"/>
  <c r="J112" i="2"/>
  <c r="H112" i="2" s="1"/>
  <c r="J120" i="2"/>
  <c r="H120" i="2" s="1"/>
  <c r="I120" i="2" s="1"/>
  <c r="E120" i="2" s="1"/>
  <c r="J128" i="2"/>
  <c r="H128" i="2" s="1"/>
  <c r="J136" i="2"/>
  <c r="H136" i="2" s="1"/>
  <c r="J144" i="2"/>
  <c r="H144" i="2" s="1"/>
  <c r="J152" i="2"/>
  <c r="H152" i="2" s="1"/>
  <c r="I152" i="2" s="1"/>
  <c r="E152" i="2" s="1"/>
  <c r="J160" i="2"/>
  <c r="H160" i="2" s="1"/>
  <c r="J168" i="2"/>
  <c r="H168" i="2" s="1"/>
  <c r="J176" i="2"/>
  <c r="H176" i="2" s="1"/>
  <c r="J184" i="2"/>
  <c r="H184" i="2" s="1"/>
  <c r="G184" i="2" s="1"/>
  <c r="C184" i="2" s="1"/>
  <c r="J35" i="2"/>
  <c r="H35" i="2" s="1"/>
  <c r="J55" i="2"/>
  <c r="H55" i="2" s="1"/>
  <c r="J71" i="2"/>
  <c r="H71" i="2" s="1"/>
  <c r="J84" i="2"/>
  <c r="H84" i="2" s="1"/>
  <c r="M84" i="2" s="1"/>
  <c r="C36" i="1" s="1"/>
  <c r="J124" i="2"/>
  <c r="H124" i="2" s="1"/>
  <c r="J172" i="2"/>
  <c r="H172" i="2" s="1"/>
  <c r="J24" i="2"/>
  <c r="H24" i="2" s="1"/>
  <c r="M24" i="2" s="1"/>
  <c r="J40" i="2"/>
  <c r="H40" i="2" s="1"/>
  <c r="M40" i="2" s="1"/>
  <c r="J89" i="2"/>
  <c r="H89" i="2" s="1"/>
  <c r="M89" i="2" s="1"/>
  <c r="C41" i="1" s="1"/>
  <c r="J105" i="2"/>
  <c r="H105" i="2" s="1"/>
  <c r="J113" i="2"/>
  <c r="H113" i="2" s="1"/>
  <c r="J129" i="2"/>
  <c r="H129" i="2" s="1"/>
  <c r="J145" i="2"/>
  <c r="H145" i="2" s="1"/>
  <c r="J161" i="2"/>
  <c r="H161" i="2" s="1"/>
  <c r="J169" i="2"/>
  <c r="H169" i="2" s="1"/>
  <c r="J185" i="2"/>
  <c r="H185" i="2" s="1"/>
  <c r="J17" i="2"/>
  <c r="H17" i="2" s="1"/>
  <c r="G17" i="2" s="1"/>
  <c r="J25" i="2"/>
  <c r="H25" i="2" s="1"/>
  <c r="J33" i="2"/>
  <c r="H33" i="2" s="1"/>
  <c r="J41" i="2"/>
  <c r="H41" i="2" s="1"/>
  <c r="J49" i="2"/>
  <c r="H49" i="2" s="1"/>
  <c r="I49" i="2" s="1"/>
  <c r="J54" i="2"/>
  <c r="H54" i="2" s="1"/>
  <c r="J58" i="2"/>
  <c r="H58" i="2" s="1"/>
  <c r="J62" i="2"/>
  <c r="H62" i="2" s="1"/>
  <c r="J66" i="2"/>
  <c r="H66" i="2" s="1"/>
  <c r="J70" i="2"/>
  <c r="H70" i="2" s="1"/>
  <c r="J74" i="2"/>
  <c r="H74" i="2" s="1"/>
  <c r="J78" i="2"/>
  <c r="H78" i="2" s="1"/>
  <c r="J82" i="2"/>
  <c r="H82" i="2" s="1"/>
  <c r="M82" i="2" s="1"/>
  <c r="C34" i="1" s="1"/>
  <c r="J90" i="2"/>
  <c r="H90" i="2" s="1"/>
  <c r="J98" i="2"/>
  <c r="H98" i="2" s="1"/>
  <c r="J106" i="2"/>
  <c r="H106" i="2" s="1"/>
  <c r="J114" i="2"/>
  <c r="H114" i="2" s="1"/>
  <c r="J122" i="2"/>
  <c r="H122" i="2" s="1"/>
  <c r="J130" i="2"/>
  <c r="H130" i="2" s="1"/>
  <c r="I130" i="2" s="1"/>
  <c r="E130" i="2" s="1"/>
  <c r="J138" i="2"/>
  <c r="H138" i="2" s="1"/>
  <c r="J146" i="2"/>
  <c r="H146" i="2" s="1"/>
  <c r="J154" i="2"/>
  <c r="H154" i="2" s="1"/>
  <c r="J162" i="2"/>
  <c r="H162" i="2" s="1"/>
  <c r="J170" i="2"/>
  <c r="H170" i="2" s="1"/>
  <c r="D170" i="2" s="1"/>
  <c r="J178" i="2"/>
  <c r="H178" i="2" s="1"/>
  <c r="J186" i="2"/>
  <c r="H186" i="2" s="1"/>
  <c r="J19" i="2"/>
  <c r="H19" i="2" s="1"/>
  <c r="J51" i="2"/>
  <c r="H51" i="2" s="1"/>
  <c r="J67" i="2"/>
  <c r="H67" i="2" s="1"/>
  <c r="M67" i="2" s="1"/>
  <c r="C19" i="1" s="1"/>
  <c r="J100" i="2"/>
  <c r="H100" i="2" s="1"/>
  <c r="J156" i="2"/>
  <c r="H156" i="2" s="1"/>
  <c r="J16" i="2"/>
  <c r="H16" i="2" s="1"/>
  <c r="M16" i="2" s="1"/>
  <c r="J32" i="2"/>
  <c r="H32" i="2" s="1"/>
  <c r="M32" i="2" s="1"/>
  <c r="J48" i="2"/>
  <c r="H48" i="2" s="1"/>
  <c r="J97" i="2"/>
  <c r="H97" i="2" s="1"/>
  <c r="J121" i="2"/>
  <c r="H121" i="2" s="1"/>
  <c r="J137" i="2"/>
  <c r="H137" i="2" s="1"/>
  <c r="J153" i="2"/>
  <c r="H153" i="2" s="1"/>
  <c r="J177" i="2"/>
  <c r="H177" i="2" s="1"/>
  <c r="J18" i="2"/>
  <c r="H18" i="2" s="1"/>
  <c r="M18" i="2" s="1"/>
  <c r="J26" i="2"/>
  <c r="H26" i="2" s="1"/>
  <c r="I26" i="2" s="1"/>
  <c r="J34" i="2"/>
  <c r="H34" i="2" s="1"/>
  <c r="J42" i="2"/>
  <c r="H42" i="2" s="1"/>
  <c r="D42" i="2" s="1"/>
  <c r="J50" i="2"/>
  <c r="H50" i="2" s="1"/>
  <c r="J83" i="2"/>
  <c r="H83" i="2" s="1"/>
  <c r="M83" i="2" s="1"/>
  <c r="C35" i="1" s="1"/>
  <c r="J91" i="2"/>
  <c r="H91" i="2" s="1"/>
  <c r="J99" i="2"/>
  <c r="H99" i="2" s="1"/>
  <c r="J107" i="2"/>
  <c r="H107" i="2" s="1"/>
  <c r="J115" i="2"/>
  <c r="H115" i="2" s="1"/>
  <c r="J123" i="2"/>
  <c r="H123" i="2" s="1"/>
  <c r="J131" i="2"/>
  <c r="H131" i="2" s="1"/>
  <c r="J139" i="2"/>
  <c r="H139" i="2" s="1"/>
  <c r="J147" i="2"/>
  <c r="H147" i="2" s="1"/>
  <c r="J155" i="2"/>
  <c r="H155" i="2" s="1"/>
  <c r="J163" i="2"/>
  <c r="H163" i="2" s="1"/>
  <c r="J171" i="2"/>
  <c r="H171" i="2" s="1"/>
  <c r="J179" i="2"/>
  <c r="H179" i="2" s="1"/>
  <c r="H187" i="2"/>
  <c r="I110" i="2" l="1"/>
  <c r="E110" i="2" s="1"/>
  <c r="D110" i="2"/>
  <c r="G47" i="2"/>
  <c r="C47" i="2" s="1"/>
  <c r="I15" i="2"/>
  <c r="E15" i="2" s="1"/>
  <c r="G15" i="2"/>
  <c r="C15" i="2" s="1"/>
  <c r="M15" i="2"/>
  <c r="D15" i="2"/>
  <c r="I103" i="2"/>
  <c r="E103" i="2" s="1"/>
  <c r="I38" i="2"/>
  <c r="E38" i="2" s="1"/>
  <c r="G119" i="2"/>
  <c r="C119" i="2" s="1"/>
  <c r="D119" i="2"/>
  <c r="I119" i="2"/>
  <c r="E119" i="2" s="1"/>
  <c r="G126" i="2"/>
  <c r="C126" i="2" s="1"/>
  <c r="D126" i="2"/>
  <c r="I126" i="2"/>
  <c r="E126" i="2" s="1"/>
  <c r="M20" i="2"/>
  <c r="G73" i="2"/>
  <c r="L73" i="2" s="1"/>
  <c r="B25" i="1" s="1"/>
  <c r="D73" i="2"/>
  <c r="D32" i="2"/>
  <c r="I73" i="2"/>
  <c r="N73" i="2" s="1"/>
  <c r="D25" i="1" s="1"/>
  <c r="D184" i="2"/>
  <c r="I20" i="2"/>
  <c r="E20" i="2" s="1"/>
  <c r="I184" i="2"/>
  <c r="E184" i="2" s="1"/>
  <c r="G20" i="2"/>
  <c r="C20" i="2" s="1"/>
  <c r="G38" i="2"/>
  <c r="C38" i="2" s="1"/>
  <c r="I170" i="2"/>
  <c r="E170" i="2" s="1"/>
  <c r="M38" i="2"/>
  <c r="I48" i="2"/>
  <c r="N48" i="2" s="1"/>
  <c r="D48" i="2"/>
  <c r="I36" i="2"/>
  <c r="N36" i="2" s="1"/>
  <c r="G152" i="2"/>
  <c r="C152" i="2" s="1"/>
  <c r="I32" i="2"/>
  <c r="E32" i="2" s="1"/>
  <c r="G32" i="2"/>
  <c r="C32" i="2" s="1"/>
  <c r="D26" i="2"/>
  <c r="G26" i="2"/>
  <c r="C26" i="2" s="1"/>
  <c r="M26" i="2"/>
  <c r="G34" i="2"/>
  <c r="C34" i="2" s="1"/>
  <c r="D34" i="2"/>
  <c r="I45" i="2"/>
  <c r="N45" i="2" s="1"/>
  <c r="D45" i="2"/>
  <c r="G45" i="2"/>
  <c r="L45" i="2" s="1"/>
  <c r="M45" i="2"/>
  <c r="G30" i="2"/>
  <c r="C30" i="2" s="1"/>
  <c r="D30" i="2"/>
  <c r="I30" i="2"/>
  <c r="E30" i="2" s="1"/>
  <c r="M30" i="2"/>
  <c r="G48" i="2"/>
  <c r="L48" i="2" s="1"/>
  <c r="M48" i="2"/>
  <c r="M17" i="2"/>
  <c r="I16" i="2"/>
  <c r="G16" i="2"/>
  <c r="C16" i="2" s="1"/>
  <c r="G67" i="2"/>
  <c r="L67" i="2" s="1"/>
  <c r="B19" i="1" s="1"/>
  <c r="D18" i="2"/>
  <c r="D17" i="2"/>
  <c r="D67" i="2"/>
  <c r="G18" i="2"/>
  <c r="L18" i="2" s="1"/>
  <c r="I17" i="2"/>
  <c r="E17" i="2" s="1"/>
  <c r="D16" i="2"/>
  <c r="I67" i="2"/>
  <c r="N67" i="2" s="1"/>
  <c r="D19" i="1" s="1"/>
  <c r="I18" i="2"/>
  <c r="N18" i="2" s="1"/>
  <c r="M68" i="2"/>
  <c r="C20" i="1" s="1"/>
  <c r="I24" i="2"/>
  <c r="N24" i="2" s="1"/>
  <c r="G14" i="2"/>
  <c r="C14" i="2" s="1"/>
  <c r="G130" i="2"/>
  <c r="C130" i="2" s="1"/>
  <c r="I47" i="2"/>
  <c r="E47" i="2" s="1"/>
  <c r="M34" i="2"/>
  <c r="M49" i="2"/>
  <c r="G24" i="2"/>
  <c r="C24" i="2" s="1"/>
  <c r="D103" i="2"/>
  <c r="G49" i="2"/>
  <c r="C49" i="2" s="1"/>
  <c r="D40" i="2"/>
  <c r="G57" i="2"/>
  <c r="C57" i="2" s="1"/>
  <c r="D14" i="2"/>
  <c r="M42" i="2"/>
  <c r="G36" i="2"/>
  <c r="L36" i="2" s="1"/>
  <c r="D44" i="2"/>
  <c r="D36" i="2"/>
  <c r="M22" i="2"/>
  <c r="G40" i="2"/>
  <c r="C40" i="2" s="1"/>
  <c r="D28" i="2"/>
  <c r="D57" i="2"/>
  <c r="I42" i="2"/>
  <c r="E42" i="2" s="1"/>
  <c r="I22" i="2"/>
  <c r="E22" i="2" s="1"/>
  <c r="G120" i="2"/>
  <c r="C120" i="2" s="1"/>
  <c r="G44" i="2"/>
  <c r="C44" i="2" s="1"/>
  <c r="G28" i="2"/>
  <c r="L28" i="2" s="1"/>
  <c r="D152" i="2"/>
  <c r="D130" i="2"/>
  <c r="D68" i="2"/>
  <c r="I57" i="2"/>
  <c r="E57" i="2" s="1"/>
  <c r="M47" i="2"/>
  <c r="G42" i="2"/>
  <c r="C42" i="2" s="1"/>
  <c r="I34" i="2"/>
  <c r="E34" i="2" s="1"/>
  <c r="G22" i="2"/>
  <c r="L22" i="2" s="1"/>
  <c r="D120" i="2"/>
  <c r="D49" i="2"/>
  <c r="I44" i="2"/>
  <c r="N44" i="2" s="1"/>
  <c r="I40" i="2"/>
  <c r="N40" i="2" s="1"/>
  <c r="I28" i="2"/>
  <c r="N28" i="2" s="1"/>
  <c r="D24" i="2"/>
  <c r="I14" i="2"/>
  <c r="E14" i="2" s="1"/>
  <c r="G68" i="2"/>
  <c r="C68" i="2" s="1"/>
  <c r="G170" i="2"/>
  <c r="C170" i="2" s="1"/>
  <c r="I96" i="2"/>
  <c r="E96" i="2" s="1"/>
  <c r="G96" i="2"/>
  <c r="C96" i="2" s="1"/>
  <c r="D96" i="2"/>
  <c r="G53" i="2"/>
  <c r="M53" i="2"/>
  <c r="I53" i="2"/>
  <c r="D53" i="2"/>
  <c r="I111" i="2"/>
  <c r="E111" i="2" s="1"/>
  <c r="G111" i="2"/>
  <c r="C111" i="2" s="1"/>
  <c r="D111" i="2"/>
  <c r="M51" i="2"/>
  <c r="D51" i="2"/>
  <c r="G51" i="2"/>
  <c r="I51" i="2"/>
  <c r="D129" i="2"/>
  <c r="I129" i="2"/>
  <c r="E129" i="2" s="1"/>
  <c r="G129" i="2"/>
  <c r="C129" i="2" s="1"/>
  <c r="G74" i="2"/>
  <c r="D74" i="2"/>
  <c r="I74" i="2"/>
  <c r="M74" i="2"/>
  <c r="C26" i="1" s="1"/>
  <c r="G122" i="2"/>
  <c r="C122" i="2" s="1"/>
  <c r="D122" i="2"/>
  <c r="I122" i="2"/>
  <c r="E122" i="2" s="1"/>
  <c r="G134" i="2"/>
  <c r="C134" i="2" s="1"/>
  <c r="I134" i="2"/>
  <c r="E134" i="2" s="1"/>
  <c r="D134" i="2"/>
  <c r="G182" i="2"/>
  <c r="C182" i="2" s="1"/>
  <c r="I182" i="2"/>
  <c r="E182" i="2" s="1"/>
  <c r="D182" i="2"/>
  <c r="I185" i="2"/>
  <c r="E185" i="2" s="1"/>
  <c r="D185" i="2"/>
  <c r="G185" i="2"/>
  <c r="C185" i="2" s="1"/>
  <c r="I188" i="2"/>
  <c r="E188" i="2" s="1"/>
  <c r="D188" i="2"/>
  <c r="G188" i="2"/>
  <c r="C188" i="2" s="1"/>
  <c r="I172" i="2"/>
  <c r="E172" i="2" s="1"/>
  <c r="D172" i="2"/>
  <c r="G172" i="2"/>
  <c r="C172" i="2" s="1"/>
  <c r="I140" i="2"/>
  <c r="E140" i="2" s="1"/>
  <c r="D140" i="2"/>
  <c r="G140" i="2"/>
  <c r="C140" i="2" s="1"/>
  <c r="I144" i="2"/>
  <c r="E144" i="2" s="1"/>
  <c r="D144" i="2"/>
  <c r="G144" i="2"/>
  <c r="C144" i="2" s="1"/>
  <c r="I136" i="2"/>
  <c r="E136" i="2" s="1"/>
  <c r="D136" i="2"/>
  <c r="G136" i="2"/>
  <c r="C136" i="2" s="1"/>
  <c r="I94" i="2"/>
  <c r="E94" i="2" s="1"/>
  <c r="D94" i="2"/>
  <c r="G94" i="2"/>
  <c r="C94" i="2" s="1"/>
  <c r="M50" i="2"/>
  <c r="D50" i="2"/>
  <c r="G50" i="2"/>
  <c r="I50" i="2"/>
  <c r="G154" i="2"/>
  <c r="C154" i="2" s="1"/>
  <c r="I154" i="2"/>
  <c r="E154" i="2" s="1"/>
  <c r="D154" i="2"/>
  <c r="G65" i="2"/>
  <c r="M65" i="2"/>
  <c r="C17" i="1" s="1"/>
  <c r="I65" i="2"/>
  <c r="D65" i="2"/>
  <c r="G146" i="2"/>
  <c r="C146" i="2" s="1"/>
  <c r="I146" i="2"/>
  <c r="E146" i="2" s="1"/>
  <c r="D146" i="2"/>
  <c r="G78" i="2"/>
  <c r="I78" i="2"/>
  <c r="M78" i="2"/>
  <c r="C30" i="1" s="1"/>
  <c r="D78" i="2"/>
  <c r="G109" i="2"/>
  <c r="C109" i="2" s="1"/>
  <c r="D109" i="2"/>
  <c r="I109" i="2"/>
  <c r="E109" i="2" s="1"/>
  <c r="I137" i="2"/>
  <c r="E137" i="2" s="1"/>
  <c r="D137" i="2"/>
  <c r="G137" i="2"/>
  <c r="C137" i="2" s="1"/>
  <c r="I141" i="2"/>
  <c r="E141" i="2" s="1"/>
  <c r="D141" i="2"/>
  <c r="G141" i="2"/>
  <c r="C141" i="2" s="1"/>
  <c r="I173" i="2"/>
  <c r="E173" i="2" s="1"/>
  <c r="D173" i="2"/>
  <c r="G173" i="2"/>
  <c r="C173" i="2" s="1"/>
  <c r="I100" i="2"/>
  <c r="E100" i="2" s="1"/>
  <c r="D100" i="2"/>
  <c r="G100" i="2"/>
  <c r="C100" i="2" s="1"/>
  <c r="M71" i="2"/>
  <c r="C23" i="1" s="1"/>
  <c r="I71" i="2"/>
  <c r="D71" i="2"/>
  <c r="G71" i="2"/>
  <c r="G37" i="2"/>
  <c r="I37" i="2"/>
  <c r="D37" i="2"/>
  <c r="M37" i="2"/>
  <c r="G21" i="2"/>
  <c r="I21" i="2"/>
  <c r="D21" i="2"/>
  <c r="M21" i="2"/>
  <c r="G183" i="2"/>
  <c r="C183" i="2" s="1"/>
  <c r="I183" i="2"/>
  <c r="E183" i="2" s="1"/>
  <c r="D183" i="2"/>
  <c r="G167" i="2"/>
  <c r="C167" i="2" s="1"/>
  <c r="I167" i="2"/>
  <c r="E167" i="2" s="1"/>
  <c r="D167" i="2"/>
  <c r="G151" i="2"/>
  <c r="C151" i="2" s="1"/>
  <c r="I151" i="2"/>
  <c r="E151" i="2" s="1"/>
  <c r="D151" i="2"/>
  <c r="G187" i="2"/>
  <c r="C187" i="2" s="1"/>
  <c r="D187" i="2"/>
  <c r="I187" i="2"/>
  <c r="E187" i="2" s="1"/>
  <c r="G135" i="2"/>
  <c r="C135" i="2" s="1"/>
  <c r="I135" i="2"/>
  <c r="E135" i="2" s="1"/>
  <c r="D135" i="2"/>
  <c r="D123" i="2"/>
  <c r="I123" i="2"/>
  <c r="E123" i="2" s="1"/>
  <c r="G123" i="2"/>
  <c r="C123" i="2" s="1"/>
  <c r="G179" i="2"/>
  <c r="C179" i="2" s="1"/>
  <c r="D179" i="2"/>
  <c r="I179" i="2"/>
  <c r="E179" i="2" s="1"/>
  <c r="I128" i="2"/>
  <c r="E128" i="2" s="1"/>
  <c r="D128" i="2"/>
  <c r="G128" i="2"/>
  <c r="C128" i="2" s="1"/>
  <c r="I108" i="2"/>
  <c r="E108" i="2" s="1"/>
  <c r="D108" i="2"/>
  <c r="G108" i="2"/>
  <c r="C108" i="2" s="1"/>
  <c r="I91" i="2"/>
  <c r="E91" i="2" s="1"/>
  <c r="D91" i="2"/>
  <c r="G91" i="2"/>
  <c r="C91" i="2" s="1"/>
  <c r="M80" i="2"/>
  <c r="C32" i="1" s="1"/>
  <c r="I80" i="2"/>
  <c r="D80" i="2"/>
  <c r="G80" i="2"/>
  <c r="M64" i="2"/>
  <c r="C16" i="1" s="1"/>
  <c r="I64" i="2"/>
  <c r="D64" i="2"/>
  <c r="G64" i="2"/>
  <c r="M46" i="2"/>
  <c r="I46" i="2"/>
  <c r="D46" i="2"/>
  <c r="G46" i="2"/>
  <c r="I127" i="2"/>
  <c r="E127" i="2" s="1"/>
  <c r="G127" i="2"/>
  <c r="C127" i="2" s="1"/>
  <c r="D127" i="2"/>
  <c r="G81" i="2"/>
  <c r="M81" i="2"/>
  <c r="C33" i="1" s="1"/>
  <c r="I81" i="2"/>
  <c r="D81" i="2"/>
  <c r="M60" i="2"/>
  <c r="C12" i="1" s="1"/>
  <c r="I60" i="2"/>
  <c r="D60" i="2"/>
  <c r="G60" i="2"/>
  <c r="D113" i="2"/>
  <c r="I113" i="2"/>
  <c r="E113" i="2" s="1"/>
  <c r="G113" i="2"/>
  <c r="C113" i="2" s="1"/>
  <c r="G162" i="2"/>
  <c r="C162" i="2" s="1"/>
  <c r="I162" i="2"/>
  <c r="E162" i="2" s="1"/>
  <c r="D162" i="2"/>
  <c r="G66" i="2"/>
  <c r="I66" i="2"/>
  <c r="M66" i="2"/>
  <c r="C18" i="1" s="1"/>
  <c r="D66" i="2"/>
  <c r="G82" i="2"/>
  <c r="L82" i="2" s="1"/>
  <c r="B34" i="1" s="1"/>
  <c r="I82" i="2"/>
  <c r="N82" i="2" s="1"/>
  <c r="D34" i="1" s="1"/>
  <c r="D82" i="2"/>
  <c r="G98" i="2"/>
  <c r="C98" i="2" s="1"/>
  <c r="D98" i="2"/>
  <c r="I98" i="2"/>
  <c r="E98" i="2" s="1"/>
  <c r="G114" i="2"/>
  <c r="C114" i="2" s="1"/>
  <c r="D114" i="2"/>
  <c r="I114" i="2"/>
  <c r="E114" i="2" s="1"/>
  <c r="I132" i="2"/>
  <c r="E132" i="2" s="1"/>
  <c r="D132" i="2"/>
  <c r="G132" i="2"/>
  <c r="C132" i="2" s="1"/>
  <c r="G138" i="2"/>
  <c r="C138" i="2" s="1"/>
  <c r="I138" i="2"/>
  <c r="E138" i="2" s="1"/>
  <c r="D138" i="2"/>
  <c r="G166" i="2"/>
  <c r="C166" i="2" s="1"/>
  <c r="I166" i="2"/>
  <c r="E166" i="2" s="1"/>
  <c r="D166" i="2"/>
  <c r="I145" i="2"/>
  <c r="E145" i="2" s="1"/>
  <c r="D145" i="2"/>
  <c r="G145" i="2"/>
  <c r="C145" i="2" s="1"/>
  <c r="I161" i="2"/>
  <c r="E161" i="2" s="1"/>
  <c r="D161" i="2"/>
  <c r="G161" i="2"/>
  <c r="C161" i="2" s="1"/>
  <c r="I177" i="2"/>
  <c r="E177" i="2" s="1"/>
  <c r="D177" i="2"/>
  <c r="G177" i="2"/>
  <c r="C177" i="2" s="1"/>
  <c r="I131" i="2"/>
  <c r="E131" i="2" s="1"/>
  <c r="G131" i="2"/>
  <c r="C131" i="2" s="1"/>
  <c r="D131" i="2"/>
  <c r="I95" i="2"/>
  <c r="E95" i="2" s="1"/>
  <c r="D95" i="2"/>
  <c r="G95" i="2"/>
  <c r="C95" i="2" s="1"/>
  <c r="G84" i="2"/>
  <c r="I84" i="2"/>
  <c r="D84" i="2"/>
  <c r="G61" i="2"/>
  <c r="M61" i="2"/>
  <c r="C13" i="1" s="1"/>
  <c r="I61" i="2"/>
  <c r="D61" i="2"/>
  <c r="G43" i="2"/>
  <c r="I43" i="2"/>
  <c r="D43" i="2"/>
  <c r="M43" i="2"/>
  <c r="I35" i="2"/>
  <c r="D35" i="2"/>
  <c r="M35" i="2"/>
  <c r="G35" i="2"/>
  <c r="I27" i="2"/>
  <c r="D27" i="2"/>
  <c r="G27" i="2"/>
  <c r="M27" i="2"/>
  <c r="G19" i="2"/>
  <c r="I19" i="2"/>
  <c r="D19" i="2"/>
  <c r="M19" i="2"/>
  <c r="G175" i="2"/>
  <c r="C175" i="2" s="1"/>
  <c r="I175" i="2"/>
  <c r="E175" i="2" s="1"/>
  <c r="D175" i="2"/>
  <c r="G159" i="2"/>
  <c r="C159" i="2" s="1"/>
  <c r="I159" i="2"/>
  <c r="E159" i="2" s="1"/>
  <c r="D159" i="2"/>
  <c r="G143" i="2"/>
  <c r="C143" i="2" s="1"/>
  <c r="I143" i="2"/>
  <c r="E143" i="2" s="1"/>
  <c r="D143" i="2"/>
  <c r="G155" i="2"/>
  <c r="C155" i="2" s="1"/>
  <c r="D155" i="2"/>
  <c r="I155" i="2"/>
  <c r="E155" i="2" s="1"/>
  <c r="I160" i="2"/>
  <c r="E160" i="2" s="1"/>
  <c r="D160" i="2"/>
  <c r="G160" i="2"/>
  <c r="C160" i="2" s="1"/>
  <c r="D107" i="2"/>
  <c r="I107" i="2"/>
  <c r="E107" i="2" s="1"/>
  <c r="G107" i="2"/>
  <c r="C107" i="2" s="1"/>
  <c r="G147" i="2"/>
  <c r="C147" i="2" s="1"/>
  <c r="D147" i="2"/>
  <c r="I147" i="2"/>
  <c r="E147" i="2" s="1"/>
  <c r="I86" i="2"/>
  <c r="D86" i="2"/>
  <c r="G86" i="2"/>
  <c r="G69" i="2"/>
  <c r="M69" i="2"/>
  <c r="C21" i="1" s="1"/>
  <c r="I69" i="2"/>
  <c r="D69" i="2"/>
  <c r="I168" i="2"/>
  <c r="E168" i="2" s="1"/>
  <c r="D168" i="2"/>
  <c r="G168" i="2"/>
  <c r="C168" i="2" s="1"/>
  <c r="M75" i="2"/>
  <c r="C27" i="1" s="1"/>
  <c r="I75" i="2"/>
  <c r="D75" i="2"/>
  <c r="G75" i="2"/>
  <c r="D97" i="2"/>
  <c r="I97" i="2"/>
  <c r="E97" i="2" s="1"/>
  <c r="G97" i="2"/>
  <c r="C97" i="2" s="1"/>
  <c r="G58" i="2"/>
  <c r="M58" i="2"/>
  <c r="D58" i="2"/>
  <c r="I58" i="2"/>
  <c r="G89" i="2"/>
  <c r="I89" i="2"/>
  <c r="D89" i="2"/>
  <c r="G106" i="2"/>
  <c r="C106" i="2" s="1"/>
  <c r="D106" i="2"/>
  <c r="I106" i="2"/>
  <c r="E106" i="2" s="1"/>
  <c r="G150" i="2"/>
  <c r="C150" i="2" s="1"/>
  <c r="I150" i="2"/>
  <c r="E150" i="2" s="1"/>
  <c r="D150" i="2"/>
  <c r="I153" i="2"/>
  <c r="E153" i="2" s="1"/>
  <c r="D153" i="2"/>
  <c r="G153" i="2"/>
  <c r="C153" i="2" s="1"/>
  <c r="I169" i="2"/>
  <c r="E169" i="2" s="1"/>
  <c r="D169" i="2"/>
  <c r="G169" i="2"/>
  <c r="C169" i="2" s="1"/>
  <c r="I156" i="2"/>
  <c r="E156" i="2" s="1"/>
  <c r="D156" i="2"/>
  <c r="G156" i="2"/>
  <c r="C156" i="2" s="1"/>
  <c r="G139" i="2"/>
  <c r="C139" i="2" s="1"/>
  <c r="I139" i="2"/>
  <c r="E139" i="2" s="1"/>
  <c r="D139" i="2"/>
  <c r="D99" i="2"/>
  <c r="I99" i="2"/>
  <c r="E99" i="2" s="1"/>
  <c r="G99" i="2"/>
  <c r="C99" i="2" s="1"/>
  <c r="I112" i="2"/>
  <c r="E112" i="2" s="1"/>
  <c r="D112" i="2"/>
  <c r="G112" i="2"/>
  <c r="C112" i="2" s="1"/>
  <c r="I83" i="2"/>
  <c r="D83" i="2"/>
  <c r="G83" i="2"/>
  <c r="G102" i="2"/>
  <c r="C102" i="2" s="1"/>
  <c r="D102" i="2"/>
  <c r="I102" i="2"/>
  <c r="E102" i="2" s="1"/>
  <c r="D105" i="2"/>
  <c r="I105" i="2"/>
  <c r="E105" i="2" s="1"/>
  <c r="G105" i="2"/>
  <c r="C105" i="2" s="1"/>
  <c r="G62" i="2"/>
  <c r="I62" i="2"/>
  <c r="M62" i="2"/>
  <c r="C14" i="1" s="1"/>
  <c r="D62" i="2"/>
  <c r="G93" i="2"/>
  <c r="C93" i="2" s="1"/>
  <c r="D93" i="2"/>
  <c r="I93" i="2"/>
  <c r="E93" i="2" s="1"/>
  <c r="G125" i="2"/>
  <c r="C125" i="2" s="1"/>
  <c r="D125" i="2"/>
  <c r="I125" i="2"/>
  <c r="E125" i="2" s="1"/>
  <c r="G158" i="2"/>
  <c r="C158" i="2" s="1"/>
  <c r="I158" i="2"/>
  <c r="E158" i="2" s="1"/>
  <c r="D158" i="2"/>
  <c r="I157" i="2"/>
  <c r="E157" i="2" s="1"/>
  <c r="D157" i="2"/>
  <c r="G157" i="2"/>
  <c r="C157" i="2" s="1"/>
  <c r="I189" i="2"/>
  <c r="E189" i="2" s="1"/>
  <c r="D189" i="2"/>
  <c r="G189" i="2"/>
  <c r="C189" i="2" s="1"/>
  <c r="I87" i="2"/>
  <c r="D87" i="2"/>
  <c r="G87" i="2"/>
  <c r="G54" i="2"/>
  <c r="M54" i="2"/>
  <c r="D54" i="2"/>
  <c r="I54" i="2"/>
  <c r="I29" i="2"/>
  <c r="D29" i="2"/>
  <c r="M29" i="2"/>
  <c r="G29" i="2"/>
  <c r="I180" i="2"/>
  <c r="E180" i="2" s="1"/>
  <c r="D180" i="2"/>
  <c r="G180" i="2"/>
  <c r="C180" i="2" s="1"/>
  <c r="I164" i="2"/>
  <c r="E164" i="2" s="1"/>
  <c r="D164" i="2"/>
  <c r="G164" i="2"/>
  <c r="C164" i="2" s="1"/>
  <c r="I148" i="2"/>
  <c r="E148" i="2" s="1"/>
  <c r="D148" i="2"/>
  <c r="G148" i="2"/>
  <c r="C148" i="2" s="1"/>
  <c r="G171" i="2"/>
  <c r="C171" i="2" s="1"/>
  <c r="D171" i="2"/>
  <c r="I171" i="2"/>
  <c r="E171" i="2" s="1"/>
  <c r="I176" i="2"/>
  <c r="E176" i="2" s="1"/>
  <c r="D176" i="2"/>
  <c r="G176" i="2"/>
  <c r="C176" i="2" s="1"/>
  <c r="D115" i="2"/>
  <c r="I115" i="2"/>
  <c r="E115" i="2" s="1"/>
  <c r="G115" i="2"/>
  <c r="C115" i="2" s="1"/>
  <c r="G163" i="2"/>
  <c r="C163" i="2" s="1"/>
  <c r="D163" i="2"/>
  <c r="I163" i="2"/>
  <c r="E163" i="2" s="1"/>
  <c r="I124" i="2"/>
  <c r="E124" i="2" s="1"/>
  <c r="D124" i="2"/>
  <c r="G124" i="2"/>
  <c r="C124" i="2" s="1"/>
  <c r="G88" i="2"/>
  <c r="I88" i="2"/>
  <c r="D88" i="2"/>
  <c r="M79" i="2"/>
  <c r="C31" i="1" s="1"/>
  <c r="I79" i="2"/>
  <c r="D79" i="2"/>
  <c r="G79" i="2"/>
  <c r="M63" i="2"/>
  <c r="C15" i="1" s="1"/>
  <c r="I63" i="2"/>
  <c r="D63" i="2"/>
  <c r="G63" i="2"/>
  <c r="G186" i="2"/>
  <c r="C186" i="2" s="1"/>
  <c r="I186" i="2"/>
  <c r="E186" i="2" s="1"/>
  <c r="D186" i="2"/>
  <c r="G118" i="2"/>
  <c r="C118" i="2" s="1"/>
  <c r="D118" i="2"/>
  <c r="I118" i="2"/>
  <c r="E118" i="2" s="1"/>
  <c r="M76" i="2"/>
  <c r="C28" i="1" s="1"/>
  <c r="I76" i="2"/>
  <c r="D76" i="2"/>
  <c r="G76" i="2"/>
  <c r="M59" i="2"/>
  <c r="I59" i="2"/>
  <c r="D59" i="2"/>
  <c r="G59" i="2"/>
  <c r="M52" i="2"/>
  <c r="I52" i="2"/>
  <c r="D52" i="2"/>
  <c r="G52" i="2"/>
  <c r="D121" i="2"/>
  <c r="I121" i="2"/>
  <c r="E121" i="2" s="1"/>
  <c r="G121" i="2"/>
  <c r="C121" i="2" s="1"/>
  <c r="G178" i="2"/>
  <c r="C178" i="2" s="1"/>
  <c r="I178" i="2"/>
  <c r="E178" i="2" s="1"/>
  <c r="D178" i="2"/>
  <c r="G70" i="2"/>
  <c r="M70" i="2"/>
  <c r="C22" i="1" s="1"/>
  <c r="D70" i="2"/>
  <c r="I70" i="2"/>
  <c r="G85" i="2"/>
  <c r="D85" i="2"/>
  <c r="I85" i="2"/>
  <c r="G101" i="2"/>
  <c r="C101" i="2" s="1"/>
  <c r="D101" i="2"/>
  <c r="I101" i="2"/>
  <c r="E101" i="2" s="1"/>
  <c r="G117" i="2"/>
  <c r="C117" i="2" s="1"/>
  <c r="D117" i="2"/>
  <c r="I117" i="2"/>
  <c r="E117" i="2" s="1"/>
  <c r="I133" i="2"/>
  <c r="E133" i="2" s="1"/>
  <c r="G133" i="2"/>
  <c r="C133" i="2" s="1"/>
  <c r="D133" i="2"/>
  <c r="G142" i="2"/>
  <c r="C142" i="2" s="1"/>
  <c r="I142" i="2"/>
  <c r="E142" i="2" s="1"/>
  <c r="D142" i="2"/>
  <c r="G174" i="2"/>
  <c r="C174" i="2" s="1"/>
  <c r="I174" i="2"/>
  <c r="E174" i="2" s="1"/>
  <c r="D174" i="2"/>
  <c r="I149" i="2"/>
  <c r="E149" i="2" s="1"/>
  <c r="D149" i="2"/>
  <c r="G149" i="2"/>
  <c r="C149" i="2" s="1"/>
  <c r="I165" i="2"/>
  <c r="E165" i="2" s="1"/>
  <c r="D165" i="2"/>
  <c r="G165" i="2"/>
  <c r="C165" i="2" s="1"/>
  <c r="I181" i="2"/>
  <c r="E181" i="2" s="1"/>
  <c r="D181" i="2"/>
  <c r="G181" i="2"/>
  <c r="C181" i="2" s="1"/>
  <c r="I116" i="2"/>
  <c r="E116" i="2" s="1"/>
  <c r="D116" i="2"/>
  <c r="G116" i="2"/>
  <c r="C116" i="2" s="1"/>
  <c r="G92" i="2"/>
  <c r="C92" i="2" s="1"/>
  <c r="I92" i="2"/>
  <c r="E92" i="2" s="1"/>
  <c r="D92" i="2"/>
  <c r="G77" i="2"/>
  <c r="M77" i="2"/>
  <c r="C29" i="1" s="1"/>
  <c r="I77" i="2"/>
  <c r="D77" i="2"/>
  <c r="M56" i="2"/>
  <c r="I56" i="2"/>
  <c r="D56" i="2"/>
  <c r="G56" i="2"/>
  <c r="G41" i="2"/>
  <c r="I41" i="2"/>
  <c r="D41" i="2"/>
  <c r="M41" i="2"/>
  <c r="G33" i="2"/>
  <c r="I33" i="2"/>
  <c r="D33" i="2"/>
  <c r="M33" i="2"/>
  <c r="G25" i="2"/>
  <c r="I25" i="2"/>
  <c r="D25" i="2"/>
  <c r="M25" i="2"/>
  <c r="N68" i="2"/>
  <c r="D20" i="1" s="1"/>
  <c r="E68" i="2"/>
  <c r="I104" i="2"/>
  <c r="E104" i="2" s="1"/>
  <c r="D104" i="2"/>
  <c r="G104" i="2"/>
  <c r="C104" i="2" s="1"/>
  <c r="I90" i="2"/>
  <c r="E90" i="2" s="1"/>
  <c r="D90" i="2"/>
  <c r="G90" i="2"/>
  <c r="C90" i="2" s="1"/>
  <c r="M72" i="2"/>
  <c r="C24" i="1" s="1"/>
  <c r="I72" i="2"/>
  <c r="D72" i="2"/>
  <c r="G72" i="2"/>
  <c r="M55" i="2"/>
  <c r="I55" i="2"/>
  <c r="D55" i="2"/>
  <c r="G55" i="2"/>
  <c r="G39" i="2"/>
  <c r="I39" i="2"/>
  <c r="D39" i="2"/>
  <c r="M39" i="2"/>
  <c r="I31" i="2"/>
  <c r="D31" i="2"/>
  <c r="G31" i="2"/>
  <c r="M31" i="2"/>
  <c r="G23" i="2"/>
  <c r="I23" i="2"/>
  <c r="D23" i="2"/>
  <c r="M23" i="2"/>
  <c r="E26" i="2"/>
  <c r="N26" i="2"/>
  <c r="E49" i="2"/>
  <c r="N49" i="2"/>
  <c r="C17" i="2"/>
  <c r="L17" i="2"/>
  <c r="L47" i="2" l="1"/>
  <c r="N15" i="2"/>
  <c r="E73" i="2"/>
  <c r="E24" i="2"/>
  <c r="L68" i="2"/>
  <c r="B20" i="1" s="1"/>
  <c r="C22" i="2"/>
  <c r="C28" i="2"/>
  <c r="E36" i="2"/>
  <c r="N20" i="2"/>
  <c r="N34" i="2"/>
  <c r="E45" i="2"/>
  <c r="C18" i="2"/>
  <c r="N30" i="2"/>
  <c r="L34" i="2"/>
  <c r="L15" i="2"/>
  <c r="E48" i="2"/>
  <c r="L44" i="2"/>
  <c r="N32" i="2"/>
  <c r="N38" i="2"/>
  <c r="C73" i="2"/>
  <c r="E40" i="2"/>
  <c r="N42" i="2"/>
  <c r="E67" i="2"/>
  <c r="N57" i="2"/>
  <c r="E44" i="2"/>
  <c r="C48" i="2"/>
  <c r="L38" i="2"/>
  <c r="N17" i="2"/>
  <c r="L20" i="2"/>
  <c r="C45" i="2"/>
  <c r="L32" i="2"/>
  <c r="N47" i="2"/>
  <c r="L14" i="2"/>
  <c r="N14" i="2"/>
  <c r="L26" i="2"/>
  <c r="L16" i="2"/>
  <c r="L30" i="2"/>
  <c r="N22" i="2"/>
  <c r="E16" i="2"/>
  <c r="N16" i="2"/>
  <c r="E18" i="2"/>
  <c r="C67" i="2"/>
  <c r="E85" i="2"/>
  <c r="N85" i="2"/>
  <c r="D37" i="1" s="1"/>
  <c r="E88" i="2"/>
  <c r="N88" i="2"/>
  <c r="D40" i="1" s="1"/>
  <c r="C87" i="2"/>
  <c r="L87" i="2"/>
  <c r="B39" i="1" s="1"/>
  <c r="C84" i="2"/>
  <c r="L84" i="2"/>
  <c r="B36" i="1" s="1"/>
  <c r="E83" i="2"/>
  <c r="N83" i="2"/>
  <c r="D35" i="1" s="1"/>
  <c r="E86" i="2"/>
  <c r="N86" i="2"/>
  <c r="D38" i="1" s="1"/>
  <c r="E84" i="2"/>
  <c r="N84" i="2"/>
  <c r="D36" i="1" s="1"/>
  <c r="L57" i="2"/>
  <c r="C88" i="2"/>
  <c r="L88" i="2"/>
  <c r="B40" i="1" s="1"/>
  <c r="C83" i="2"/>
  <c r="L83" i="2"/>
  <c r="B35" i="1" s="1"/>
  <c r="E89" i="2"/>
  <c r="N89" i="2"/>
  <c r="D41" i="1" s="1"/>
  <c r="C86" i="2"/>
  <c r="L86" i="2"/>
  <c r="B38" i="1" s="1"/>
  <c r="L24" i="2"/>
  <c r="C85" i="2"/>
  <c r="L85" i="2"/>
  <c r="B37" i="1" s="1"/>
  <c r="E87" i="2"/>
  <c r="N87" i="2"/>
  <c r="D39" i="1" s="1"/>
  <c r="C89" i="2"/>
  <c r="L89" i="2"/>
  <c r="B41" i="1" s="1"/>
  <c r="L49" i="2"/>
  <c r="C36" i="2"/>
  <c r="L40" i="2"/>
  <c r="E28" i="2"/>
  <c r="L42" i="2"/>
  <c r="L55" i="2"/>
  <c r="C55" i="2"/>
  <c r="L72" i="2"/>
  <c r="B24" i="1" s="1"/>
  <c r="C72" i="2"/>
  <c r="L29" i="2"/>
  <c r="C29" i="2"/>
  <c r="N54" i="2"/>
  <c r="E54" i="2"/>
  <c r="E82" i="2"/>
  <c r="N81" i="2"/>
  <c r="D33" i="1" s="1"/>
  <c r="E81" i="2"/>
  <c r="C46" i="2"/>
  <c r="L46" i="2"/>
  <c r="L64" i="2"/>
  <c r="B16" i="1" s="1"/>
  <c r="C64" i="2"/>
  <c r="L80" i="2"/>
  <c r="B32" i="1" s="1"/>
  <c r="C80" i="2"/>
  <c r="E21" i="2"/>
  <c r="N21" i="2"/>
  <c r="N71" i="2"/>
  <c r="D23" i="1" s="1"/>
  <c r="E71" i="2"/>
  <c r="C50" i="2"/>
  <c r="L50" i="2"/>
  <c r="L53" i="2"/>
  <c r="C53" i="2"/>
  <c r="C31" i="2"/>
  <c r="L31" i="2"/>
  <c r="N77" i="2"/>
  <c r="D29" i="1" s="1"/>
  <c r="E77" i="2"/>
  <c r="L52" i="2"/>
  <c r="C52" i="2"/>
  <c r="L59" i="2"/>
  <c r="C59" i="2"/>
  <c r="L76" i="2"/>
  <c r="B28" i="1" s="1"/>
  <c r="C76" i="2"/>
  <c r="E63" i="2"/>
  <c r="N63" i="2"/>
  <c r="D15" i="1" s="1"/>
  <c r="E79" i="2"/>
  <c r="N79" i="2"/>
  <c r="D31" i="1" s="1"/>
  <c r="L62" i="2"/>
  <c r="B14" i="1" s="1"/>
  <c r="C62" i="2"/>
  <c r="N75" i="2"/>
  <c r="D27" i="1" s="1"/>
  <c r="E75" i="2"/>
  <c r="L69" i="2"/>
  <c r="B21" i="1" s="1"/>
  <c r="C69" i="2"/>
  <c r="L19" i="2"/>
  <c r="C19" i="2"/>
  <c r="E27" i="2"/>
  <c r="N27" i="2"/>
  <c r="E35" i="2"/>
  <c r="N35" i="2"/>
  <c r="L43" i="2"/>
  <c r="C43" i="2"/>
  <c r="L61" i="2"/>
  <c r="B13" i="1" s="1"/>
  <c r="C61" i="2"/>
  <c r="C82" i="2"/>
  <c r="N66" i="2"/>
  <c r="D18" i="1" s="1"/>
  <c r="E66" i="2"/>
  <c r="N60" i="2"/>
  <c r="D12" i="1" s="1"/>
  <c r="E60" i="2"/>
  <c r="L21" i="2"/>
  <c r="C21" i="2"/>
  <c r="C37" i="2"/>
  <c r="L37" i="2"/>
  <c r="N78" i="2"/>
  <c r="D30" i="1" s="1"/>
  <c r="E78" i="2"/>
  <c r="N65" i="2"/>
  <c r="D17" i="1" s="1"/>
  <c r="E65" i="2"/>
  <c r="L51" i="2"/>
  <c r="C51" i="2"/>
  <c r="L56" i="2"/>
  <c r="C56" i="2"/>
  <c r="N58" i="2"/>
  <c r="E58" i="2"/>
  <c r="E19" i="2"/>
  <c r="N19" i="2"/>
  <c r="E43" i="2"/>
  <c r="N43" i="2"/>
  <c r="E37" i="2"/>
  <c r="N37" i="2"/>
  <c r="L74" i="2"/>
  <c r="B26" i="1" s="1"/>
  <c r="C74" i="2"/>
  <c r="E51" i="2"/>
  <c r="N51" i="2"/>
  <c r="E23" i="2"/>
  <c r="N23" i="2"/>
  <c r="E39" i="2"/>
  <c r="N39" i="2"/>
  <c r="N55" i="2"/>
  <c r="E55" i="2"/>
  <c r="N72" i="2"/>
  <c r="D24" i="1" s="1"/>
  <c r="E72" i="2"/>
  <c r="E25" i="2"/>
  <c r="N25" i="2"/>
  <c r="E33" i="2"/>
  <c r="N33" i="2"/>
  <c r="E41" i="2"/>
  <c r="N41" i="2"/>
  <c r="N56" i="2"/>
  <c r="E56" i="2"/>
  <c r="L70" i="2"/>
  <c r="B22" i="1" s="1"/>
  <c r="C70" i="2"/>
  <c r="L35" i="2"/>
  <c r="C35" i="2"/>
  <c r="L66" i="2"/>
  <c r="B18" i="1" s="1"/>
  <c r="C66" i="2"/>
  <c r="L81" i="2"/>
  <c r="B33" i="1" s="1"/>
  <c r="C81" i="2"/>
  <c r="N46" i="2"/>
  <c r="E46" i="2"/>
  <c r="N64" i="2"/>
  <c r="D16" i="1" s="1"/>
  <c r="E64" i="2"/>
  <c r="N80" i="2"/>
  <c r="D32" i="1" s="1"/>
  <c r="E80" i="2"/>
  <c r="L71" i="2"/>
  <c r="B23" i="1" s="1"/>
  <c r="C71" i="2"/>
  <c r="L78" i="2"/>
  <c r="B30" i="1" s="1"/>
  <c r="C78" i="2"/>
  <c r="N74" i="2"/>
  <c r="D26" i="1" s="1"/>
  <c r="E74" i="2"/>
  <c r="N53" i="2"/>
  <c r="E53" i="2"/>
  <c r="N62" i="2"/>
  <c r="D14" i="1" s="1"/>
  <c r="E62" i="2"/>
  <c r="L23" i="2"/>
  <c r="C23" i="2"/>
  <c r="E31" i="2"/>
  <c r="N31" i="2"/>
  <c r="L39" i="2"/>
  <c r="C39" i="2"/>
  <c r="C25" i="2"/>
  <c r="L25" i="2"/>
  <c r="L33" i="2"/>
  <c r="C33" i="2"/>
  <c r="L41" i="2"/>
  <c r="C41" i="2"/>
  <c r="C77" i="2"/>
  <c r="L77" i="2"/>
  <c r="B29" i="1" s="1"/>
  <c r="N70" i="2"/>
  <c r="D22" i="1" s="1"/>
  <c r="E70" i="2"/>
  <c r="N52" i="2"/>
  <c r="E52" i="2"/>
  <c r="N59" i="2"/>
  <c r="E59" i="2"/>
  <c r="N76" i="2"/>
  <c r="D28" i="1" s="1"/>
  <c r="E76" i="2"/>
  <c r="L63" i="2"/>
  <c r="B15" i="1" s="1"/>
  <c r="C63" i="2"/>
  <c r="L79" i="2"/>
  <c r="B31" i="1" s="1"/>
  <c r="C79" i="2"/>
  <c r="E29" i="2"/>
  <c r="N29" i="2"/>
  <c r="L54" i="2"/>
  <c r="C54" i="2"/>
  <c r="L58" i="2"/>
  <c r="C58" i="2"/>
  <c r="L75" i="2"/>
  <c r="B27" i="1" s="1"/>
  <c r="C75" i="2"/>
  <c r="N69" i="2"/>
  <c r="D21" i="1" s="1"/>
  <c r="E69" i="2"/>
  <c r="L27" i="2"/>
  <c r="C27" i="2"/>
  <c r="N61" i="2"/>
  <c r="D13" i="1" s="1"/>
  <c r="E61" i="2"/>
  <c r="L60" i="2"/>
  <c r="B12" i="1" s="1"/>
  <c r="C60" i="2"/>
  <c r="L65" i="2"/>
  <c r="B17" i="1" s="1"/>
  <c r="C65" i="2"/>
  <c r="E50" i="2"/>
  <c r="N50" i="2"/>
</calcChain>
</file>

<file path=xl/sharedStrings.xml><?xml version="1.0" encoding="utf-8"?>
<sst xmlns="http://schemas.openxmlformats.org/spreadsheetml/2006/main" count="45" uniqueCount="34">
  <si>
    <t>Datum</t>
  </si>
  <si>
    <t>Intensimeter placerad i Intensimeterprovare</t>
  </si>
  <si>
    <t xml:space="preserve">Mätutslag µSv/h </t>
  </si>
  <si>
    <t>Lägsta</t>
  </si>
  <si>
    <t>godkända</t>
  </si>
  <si>
    <t>Förväntat</t>
  </si>
  <si>
    <t>Högsta</t>
  </si>
  <si>
    <t>Uppmätt</t>
  </si>
  <si>
    <t>Provningsprotokoll Intensimeter</t>
  </si>
  <si>
    <t>Intensimeterprovare</t>
  </si>
  <si>
    <t>Serie nr</t>
  </si>
  <si>
    <t>Användarorganisation</t>
  </si>
  <si>
    <t>Intensimeter</t>
  </si>
  <si>
    <t>Information</t>
  </si>
  <si>
    <t>ref.värde</t>
  </si>
  <si>
    <r>
      <t>Excelbladet räknar ut förväntat värde respektive högsta och lägsta accepterade värde för tidserien med 7-månadersintervall, baserat på ref.värde och ref.datum (</t>
    </r>
    <r>
      <rPr>
        <sz val="11"/>
        <color theme="9" tint="-0.249977111117893"/>
        <rFont val="Arial"/>
        <family val="2"/>
        <scheme val="minor"/>
      </rPr>
      <t>gröna celler</t>
    </r>
    <r>
      <rPr>
        <sz val="11.5"/>
        <color theme="1"/>
        <rFont val="Arial"/>
        <family val="2"/>
        <scheme val="minor"/>
      </rPr>
      <t>)
Beräkningarna görs i kolum G-I. Resultatet kopieras sedan över till kolum C-E som text. Detta för att möjliggöra en avrundning till 3 värdesiffror (inte bara ett fixt antal decimaler).</t>
    </r>
  </si>
  <si>
    <t>ref.datum</t>
  </si>
  <si>
    <t>halveringstid (d)</t>
  </si>
  <si>
    <t>tillåten avvikelse</t>
  </si>
  <si>
    <t>Beräkningar</t>
  </si>
  <si>
    <t>datum</t>
  </si>
  <si>
    <t>lägsta</t>
  </si>
  <si>
    <t>förväntat</t>
  </si>
  <si>
    <t>högsta</t>
  </si>
  <si>
    <r>
      <rPr>
        <sz val="11"/>
        <color theme="0" tint="-0.499984740745262"/>
        <rFont val="Symbol"/>
        <family val="1"/>
        <charset val="2"/>
      </rPr>
      <t>D</t>
    </r>
    <r>
      <rPr>
        <sz val="11"/>
        <color theme="0" tint="-0.499984740745262"/>
        <rFont val="Calibri"/>
        <family val="2"/>
      </rPr>
      <t>t</t>
    </r>
  </si>
  <si>
    <t>Namn</t>
  </si>
  <si>
    <t>Intensimeters id</t>
  </si>
  <si>
    <t>Intensimeterprovarens id</t>
  </si>
  <si>
    <t>Organisation</t>
  </si>
  <si>
    <t>Ska vara lika med den dag som du genomförde mätningen på</t>
  </si>
  <si>
    <t>Saphyrad</t>
  </si>
  <si>
    <t xml:space="preserve">OBS! Använd kommatecken (,) </t>
  </si>
  <si>
    <t>Mätvärde efter 10 minutersmätning</t>
  </si>
  <si>
    <r>
      <t xml:space="preserve">Hej 
Då är det dags att skapa ett nytt konstantskontroll protokoll
1. För att göra det behöver du starta instrumentet 
2. Placera instrumentet i Intensimeterprovaren
3. Låta instrumentet vara på i 10 minuter
4. Läs av mätvärdet och fyll i värdet i nedanstånde ruta. 
5. Fyll i organistation, instrumentprovarens id, instrumentets id, samt tid i nedanstående rutor.
6. Byt flik till protokoll och </t>
    </r>
    <r>
      <rPr>
        <b/>
        <sz val="11.5"/>
        <color theme="1"/>
        <rFont val="Arial"/>
        <family val="2"/>
        <scheme val="minor"/>
      </rPr>
      <t>skriv ut den fliken så har du fått ett nytt protokoll</t>
    </r>
    <r>
      <rPr>
        <sz val="11.5"/>
        <color theme="1"/>
        <rFont val="Arial"/>
        <family val="2"/>
        <scheme val="minor"/>
      </rPr>
      <t xml:space="preserve">
7. Spara filen i pdf och skicka in filen till registrator@msb.se märk mailet med MSB 2022-03968 
Vid problem hör av dig till RN-Beredskap@msb.se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</si>
</sst>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D]d\ mmmm\ yyyy;@"/>
    <numFmt numFmtId="165" formatCode="0.000000"/>
  </numFmts>
  <fonts count="16" x14ac:knownFonts="1">
    <font>
      <sz val="11.5"/>
      <color theme="1"/>
      <name val="Arial"/>
      <family val="2"/>
      <scheme val="minor"/>
    </font>
    <font>
      <b/>
      <sz val="14"/>
      <color theme="1"/>
      <name val="Century Gothic"/>
      <family val="2"/>
      <scheme val="major"/>
    </font>
    <font>
      <b/>
      <sz val="12"/>
      <color theme="1"/>
      <name val="Century Gothic"/>
      <family val="2"/>
      <scheme val="major"/>
    </font>
    <font>
      <b/>
      <sz val="10"/>
      <color theme="1"/>
      <name val="Century Gothic"/>
      <family val="2"/>
      <scheme val="major"/>
    </font>
    <font>
      <b/>
      <sz val="11"/>
      <color theme="1"/>
      <name val="Arial"/>
      <family val="2"/>
      <scheme val="minor"/>
    </font>
    <font>
      <sz val="11.5"/>
      <color theme="1"/>
      <name val="Garamond"/>
      <family val="1"/>
    </font>
    <font>
      <sz val="10"/>
      <color theme="1"/>
      <name val="Arial"/>
      <family val="2"/>
    </font>
    <font>
      <b/>
      <sz val="9"/>
      <color theme="1"/>
      <name val="Century Gothic"/>
      <family val="2"/>
    </font>
    <font>
      <b/>
      <i/>
      <sz val="11.5"/>
      <color theme="1"/>
      <name val="Garamond"/>
      <family val="1"/>
    </font>
    <font>
      <b/>
      <i/>
      <sz val="11.5"/>
      <color theme="1"/>
      <name val="Arial"/>
      <family val="2"/>
      <scheme val="minor"/>
    </font>
    <font>
      <b/>
      <sz val="11.5"/>
      <color theme="1"/>
      <name val="Arial"/>
      <family val="2"/>
      <scheme val="minor"/>
    </font>
    <font>
      <sz val="11"/>
      <color theme="9" tint="-0.249977111117893"/>
      <name val="Arial"/>
      <family val="2"/>
      <scheme val="minor"/>
    </font>
    <font>
      <b/>
      <sz val="11"/>
      <color theme="0" tint="-0.499984740745262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sz val="11"/>
      <color theme="0" tint="-0.499984740745262"/>
      <name val="Calibri"/>
      <family val="2"/>
    </font>
    <font>
      <sz val="11"/>
      <color theme="0" tint="-0.499984740745262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</cellStyleXfs>
  <cellXfs count="9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/>
    <xf numFmtId="0" fontId="5" fillId="0" borderId="3" xfId="0" applyFont="1" applyBorder="1"/>
    <xf numFmtId="0" fontId="0" fillId="0" borderId="11" xfId="0" applyBorder="1"/>
    <xf numFmtId="0" fontId="0" fillId="0" borderId="0" xfId="0" applyBorder="1"/>
    <xf numFmtId="0" fontId="0" fillId="0" borderId="7" xfId="0" applyBorder="1"/>
    <xf numFmtId="0" fontId="0" fillId="0" borderId="9" xfId="0" applyBorder="1"/>
    <xf numFmtId="0" fontId="5" fillId="0" borderId="5" xfId="0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5" fillId="0" borderId="0" xfId="0" applyFont="1" applyBorder="1"/>
    <xf numFmtId="0" fontId="8" fillId="0" borderId="3" xfId="0" applyFont="1" applyBorder="1"/>
    <xf numFmtId="0" fontId="9" fillId="0" borderId="0" xfId="0" applyFont="1" applyBorder="1"/>
    <xf numFmtId="0" fontId="10" fillId="0" borderId="8" xfId="0" applyFont="1" applyBorder="1"/>
    <xf numFmtId="0" fontId="0" fillId="0" borderId="0" xfId="0" applyAlignment="1">
      <alignment horizontal="right"/>
    </xf>
    <xf numFmtId="0" fontId="4" fillId="0" borderId="0" xfId="0" applyFont="1"/>
    <xf numFmtId="0" fontId="0" fillId="2" borderId="10" xfId="0" applyFill="1" applyBorder="1"/>
    <xf numFmtId="14" fontId="0" fillId="2" borderId="10" xfId="0" applyNumberFormat="1" applyFill="1" applyBorder="1" applyAlignment="1">
      <alignment horizontal="right"/>
    </xf>
    <xf numFmtId="1" fontId="0" fillId="0" borderId="0" xfId="0" applyNumberFormat="1"/>
    <xf numFmtId="9" fontId="0" fillId="0" borderId="0" xfId="0" applyNumberFormat="1"/>
    <xf numFmtId="0" fontId="12" fillId="0" borderId="0" xfId="0" applyFont="1"/>
    <xf numFmtId="0" fontId="13" fillId="0" borderId="0" xfId="0" applyFont="1"/>
    <xf numFmtId="0" fontId="4" fillId="0" borderId="18" xfId="0" applyFont="1" applyBorder="1" applyAlignment="1">
      <alignment horizontal="right"/>
    </xf>
    <xf numFmtId="0" fontId="4" fillId="0" borderId="18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165" fontId="13" fillId="0" borderId="0" xfId="0" applyNumberFormat="1" applyFont="1" applyAlignment="1">
      <alignment horizontal="center"/>
    </xf>
    <xf numFmtId="164" fontId="0" fillId="0" borderId="0" xfId="0" applyNumberFormat="1" applyFill="1" applyAlignment="1">
      <alignment horizontal="right"/>
    </xf>
    <xf numFmtId="0" fontId="0" fillId="0" borderId="1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165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164" fontId="0" fillId="0" borderId="0" xfId="0" applyNumberFormat="1" applyFill="1"/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0" xfId="0" applyBorder="1"/>
    <xf numFmtId="0" fontId="0" fillId="0" borderId="22" xfId="0" applyBorder="1"/>
    <xf numFmtId="0" fontId="6" fillId="0" borderId="23" xfId="0" applyFont="1" applyBorder="1" applyAlignment="1">
      <alignment horizontal="center" vertical="center" wrapText="1"/>
    </xf>
    <xf numFmtId="14" fontId="0" fillId="0" borderId="22" xfId="0" applyNumberFormat="1" applyBorder="1"/>
    <xf numFmtId="164" fontId="0" fillId="0" borderId="20" xfId="0" applyNumberFormat="1" applyFill="1" applyBorder="1"/>
    <xf numFmtId="164" fontId="0" fillId="0" borderId="22" xfId="0" applyNumberFormat="1" applyFill="1" applyBorder="1"/>
    <xf numFmtId="164" fontId="0" fillId="0" borderId="24" xfId="0" applyNumberFormat="1" applyFill="1" applyBorder="1"/>
    <xf numFmtId="0" fontId="0" fillId="0" borderId="23" xfId="0" applyBorder="1"/>
    <xf numFmtId="0" fontId="6" fillId="0" borderId="21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0" fillId="0" borderId="11" xfId="0" applyFont="1" applyBorder="1"/>
    <xf numFmtId="0" fontId="10" fillId="0" borderId="9" xfId="0" applyFont="1" applyBorder="1"/>
    <xf numFmtId="0" fontId="0" fillId="3" borderId="25" xfId="0" applyFill="1" applyBorder="1"/>
    <xf numFmtId="14" fontId="0" fillId="3" borderId="26" xfId="0" applyNumberFormat="1" applyFill="1" applyBorder="1"/>
    <xf numFmtId="0" fontId="0" fillId="3" borderId="26" xfId="0" applyFill="1" applyBorder="1"/>
    <xf numFmtId="0" fontId="0" fillId="3" borderId="27" xfId="0" applyFill="1" applyBorder="1"/>
    <xf numFmtId="164" fontId="0" fillId="0" borderId="28" xfId="0" applyNumberFormat="1" applyFill="1" applyBorder="1"/>
    <xf numFmtId="0" fontId="0" fillId="0" borderId="28" xfId="0" applyBorder="1"/>
    <xf numFmtId="164" fontId="0" fillId="0" borderId="0" xfId="0" applyNumberFormat="1" applyFill="1" applyBorder="1"/>
    <xf numFmtId="0" fontId="0" fillId="0" borderId="0" xfId="0" applyAlignment="1">
      <alignment horizontal="left" wrapText="1"/>
    </xf>
    <xf numFmtId="0" fontId="6" fillId="0" borderId="2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</cellXfs>
  <cellStyles count="4">
    <cellStyle name="Normal" xfId="0" builtinId="0" customBuiltin="1"/>
    <cellStyle name="Rubrik 1" xfId="1" builtinId="16" customBuiltin="1"/>
    <cellStyle name="Rubrik 2" xfId="2" builtinId="17" customBuiltin="1"/>
    <cellStyle name="Rubrik 3" xfId="3" builtinId="18" customBuiltin="1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NyEgnaFärger">
  <a:themeElements>
    <a:clrScheme name="MSB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C0000"/>
      </a:accent1>
      <a:accent2>
        <a:srgbClr val="822757"/>
      </a:accent2>
      <a:accent3>
        <a:srgbClr val="6F6E67"/>
      </a:accent3>
      <a:accent4>
        <a:srgbClr val="E67C5E"/>
      </a:accent4>
      <a:accent5>
        <a:srgbClr val="B47D9A"/>
      </a:accent5>
      <a:accent6>
        <a:srgbClr val="A9A8A4"/>
      </a:accent6>
      <a:hlink>
        <a:srgbClr val="0563C1"/>
      </a:hlink>
      <a:folHlink>
        <a:srgbClr val="954F72"/>
      </a:folHlink>
    </a:clrScheme>
    <a:fontScheme name="MSB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SB Röd 100%">
      <a:srgbClr val="CC0000"/>
    </a:custClr>
    <a:custClr name="MSB Röd 80%">
      <a:srgbClr val="DB4B32"/>
    </a:custClr>
    <a:custClr name="MSB Röd 60%">
      <a:srgbClr val="E67C5E"/>
    </a:custClr>
    <a:custClr name="MSB Röd 40%">
      <a:srgbClr val="F0AB92"/>
    </a:custClr>
    <a:custClr name="MSB Röd 20%">
      <a:srgbClr val="F8D6C7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MSB Lila 100%">
      <a:srgbClr val="822757"/>
    </a:custClr>
    <a:custClr name="MSB Lila 80%">
      <a:srgbClr val="9B5279"/>
    </a:custClr>
    <a:custClr name="MSB Lila 60%">
      <a:srgbClr val="B47D9A"/>
    </a:custClr>
    <a:custClr name="MSB Lila 40%">
      <a:srgbClr val="CDA9BC"/>
    </a:custClr>
    <a:custClr name="MSB Lila 20%">
      <a:srgbClr val="E6D4DD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MSB Grå 100%">
      <a:srgbClr val="6F6E67"/>
    </a:custClr>
    <a:custClr name="MSB Grå 80%">
      <a:srgbClr val="8C8B85"/>
    </a:custClr>
    <a:custClr name="MSB Grå 60%">
      <a:srgbClr val="A9A8A4"/>
    </a:custClr>
    <a:custClr name="MSB Grå 40%">
      <a:srgbClr val="C5C5C2"/>
    </a:custClr>
    <a:custClr name="MSB Grå 20%">
      <a:srgbClr val="E2E2E1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</a:custClrLst>
  <a:extLst>
    <a:ext uri="{05A4C25C-085E-4340-85A3-A5531E510DB2}">
      <thm15:themeFamily xmlns:thm15="http://schemas.microsoft.com/office/thememl/2012/main" name="NyEgnaFärger" id="{236400B0-0B8E-40AB-B9A9-2DE73E03316E}" vid="{75714FE9-0E04-45F5-93A0-30C27FC21A3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9"/>
  <sheetViews>
    <sheetView tabSelected="1" workbookViewId="0">
      <selection activeCell="D24" sqref="D24"/>
    </sheetView>
  </sheetViews>
  <sheetFormatPr defaultRowHeight="14.5" x14ac:dyDescent="0.3"/>
  <cols>
    <col min="1" max="1" width="31" customWidth="1"/>
    <col min="2" max="2" width="21.61328125" customWidth="1"/>
  </cols>
  <sheetData>
    <row r="3" spans="1:8" ht="192.75" customHeight="1" x14ac:dyDescent="0.3">
      <c r="A3" s="74" t="s">
        <v>33</v>
      </c>
      <c r="B3" s="74"/>
      <c r="C3" s="74"/>
      <c r="D3" s="74"/>
      <c r="E3" s="74"/>
      <c r="F3" s="74"/>
      <c r="G3" s="74"/>
      <c r="H3" s="74"/>
    </row>
    <row r="4" spans="1:8" ht="15" thickBot="1" x14ac:dyDescent="0.35"/>
    <row r="5" spans="1:8" x14ac:dyDescent="0.3">
      <c r="A5" s="19" t="s">
        <v>28</v>
      </c>
      <c r="B5" s="67"/>
    </row>
    <row r="6" spans="1:8" x14ac:dyDescent="0.3">
      <c r="A6" s="65" t="s">
        <v>0</v>
      </c>
      <c r="B6" s="68">
        <v>45769</v>
      </c>
      <c r="C6" t="s">
        <v>29</v>
      </c>
    </row>
    <row r="7" spans="1:8" x14ac:dyDescent="0.3">
      <c r="A7" s="65" t="s">
        <v>26</v>
      </c>
      <c r="B7" s="69"/>
    </row>
    <row r="8" spans="1:8" x14ac:dyDescent="0.3">
      <c r="A8" s="65" t="s">
        <v>27</v>
      </c>
      <c r="B8" s="69"/>
    </row>
    <row r="9" spans="1:8" ht="15" thickBot="1" x14ac:dyDescent="0.35">
      <c r="A9" s="66" t="s">
        <v>32</v>
      </c>
      <c r="B9" s="70">
        <v>7.54</v>
      </c>
      <c r="C9" t="s">
        <v>31</v>
      </c>
    </row>
  </sheetData>
  <mergeCells count="1">
    <mergeCell ref="A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6"/>
  <sheetViews>
    <sheetView zoomScaleNormal="100" workbookViewId="0">
      <selection activeCell="E12" sqref="E12"/>
    </sheetView>
  </sheetViews>
  <sheetFormatPr defaultRowHeight="14.5" x14ac:dyDescent="0.3"/>
  <cols>
    <col min="1" max="1" width="15.765625" customWidth="1"/>
    <col min="2" max="2" width="7.765625" customWidth="1"/>
    <col min="3" max="3" width="7.4609375" customWidth="1"/>
    <col min="4" max="4" width="7.765625" customWidth="1"/>
    <col min="5" max="5" width="7.84375" customWidth="1"/>
    <col min="6" max="6" width="10.765625" customWidth="1"/>
    <col min="7" max="7" width="20" customWidth="1"/>
  </cols>
  <sheetData>
    <row r="1" spans="1:7" ht="15" x14ac:dyDescent="0.35">
      <c r="A1" s="19" t="s">
        <v>11</v>
      </c>
      <c r="B1" s="1"/>
      <c r="C1" s="1"/>
      <c r="D1" s="1"/>
      <c r="E1" s="17" t="s">
        <v>8</v>
      </c>
      <c r="F1" s="1"/>
      <c r="G1" s="2"/>
    </row>
    <row r="2" spans="1:7" x14ac:dyDescent="0.3">
      <c r="A2" s="9"/>
      <c r="B2" s="10"/>
      <c r="C2" s="10"/>
      <c r="D2" s="10"/>
      <c r="E2" s="18" t="s">
        <v>30</v>
      </c>
      <c r="F2" s="10"/>
      <c r="G2" s="11"/>
    </row>
    <row r="3" spans="1:7" ht="15.75" customHeight="1" thickBot="1" x14ac:dyDescent="0.4">
      <c r="A3" s="12">
        <f>Instruktion!B5</f>
        <v>0</v>
      </c>
      <c r="B3" s="3"/>
      <c r="C3" s="3"/>
      <c r="D3" s="3"/>
      <c r="E3" s="13"/>
      <c r="F3" s="3"/>
      <c r="G3" s="4"/>
    </row>
    <row r="4" spans="1:7" ht="27" customHeight="1" x14ac:dyDescent="0.35">
      <c r="A4" s="14" t="s">
        <v>9</v>
      </c>
      <c r="B4" s="1"/>
      <c r="C4" s="1"/>
      <c r="D4" s="8"/>
      <c r="E4" s="79" t="s">
        <v>12</v>
      </c>
      <c r="F4" s="79"/>
      <c r="G4" s="2"/>
    </row>
    <row r="5" spans="1:7" ht="15" x14ac:dyDescent="0.35">
      <c r="A5" s="15" t="s">
        <v>10</v>
      </c>
      <c r="B5" s="10"/>
      <c r="C5" s="10"/>
      <c r="D5" s="16"/>
      <c r="E5" s="80" t="s">
        <v>10</v>
      </c>
      <c r="F5" s="80"/>
      <c r="G5" s="11"/>
    </row>
    <row r="6" spans="1:7" ht="15" thickBot="1" x14ac:dyDescent="0.35">
      <c r="A6" s="64">
        <f>Instruktion!B8</f>
        <v>0</v>
      </c>
      <c r="B6" s="3"/>
      <c r="C6" s="3"/>
      <c r="D6" s="3"/>
      <c r="E6" s="81">
        <f>Instruktion!B7</f>
        <v>0</v>
      </c>
      <c r="F6" s="81"/>
      <c r="G6" s="11"/>
    </row>
    <row r="7" spans="1:7" x14ac:dyDescent="0.3">
      <c r="A7" s="77" t="s">
        <v>0</v>
      </c>
      <c r="B7" s="83" t="s">
        <v>1</v>
      </c>
      <c r="C7" s="84"/>
      <c r="D7" s="84"/>
      <c r="E7" s="84"/>
      <c r="F7" s="7"/>
      <c r="G7" s="2"/>
    </row>
    <row r="8" spans="1:7" ht="15" thickBot="1" x14ac:dyDescent="0.35">
      <c r="A8" s="82"/>
      <c r="B8" s="85" t="s">
        <v>2</v>
      </c>
      <c r="C8" s="86"/>
      <c r="D8" s="86"/>
      <c r="E8" s="86"/>
      <c r="F8" s="63"/>
      <c r="G8" s="4"/>
    </row>
    <row r="9" spans="1:7" x14ac:dyDescent="0.3">
      <c r="A9" s="75"/>
      <c r="B9" s="6" t="s">
        <v>3</v>
      </c>
      <c r="C9" s="77" t="s">
        <v>5</v>
      </c>
      <c r="D9" s="5" t="s">
        <v>6</v>
      </c>
      <c r="E9" s="77" t="s">
        <v>7</v>
      </c>
      <c r="F9" s="6" t="s">
        <v>0</v>
      </c>
      <c r="G9" s="11" t="s">
        <v>25</v>
      </c>
    </row>
    <row r="10" spans="1:7" ht="15" thickBot="1" x14ac:dyDescent="0.35">
      <c r="A10" s="76"/>
      <c r="B10" s="56" t="s">
        <v>4</v>
      </c>
      <c r="C10" s="78"/>
      <c r="D10" s="56" t="s">
        <v>4</v>
      </c>
      <c r="E10" s="78"/>
      <c r="F10" s="62"/>
      <c r="G10" s="61"/>
    </row>
    <row r="11" spans="1:7" ht="15" thickTop="1" x14ac:dyDescent="0.3">
      <c r="A11" s="59"/>
      <c r="B11" s="60"/>
      <c r="C11" s="60"/>
      <c r="D11" s="60"/>
      <c r="E11">
        <f>Instruktion!B9</f>
        <v>7.54</v>
      </c>
      <c r="F11" s="57">
        <f>Instruktion!B6</f>
        <v>45769</v>
      </c>
      <c r="G11" s="55"/>
    </row>
    <row r="12" spans="1:7" x14ac:dyDescent="0.3">
      <c r="A12" s="58">
        <f>Beräkningsunderlag!K60</f>
        <v>45748</v>
      </c>
      <c r="B12" s="54">
        <f>Beräkningsunderlag!L60</f>
        <v>7.17</v>
      </c>
      <c r="C12" s="54">
        <f>Beräkningsunderlag!M60</f>
        <v>7.55</v>
      </c>
      <c r="D12" s="54">
        <f>Beräkningsunderlag!N60</f>
        <v>7.93</v>
      </c>
      <c r="E12" s="54"/>
      <c r="F12" s="54"/>
      <c r="G12" s="54"/>
    </row>
    <row r="13" spans="1:7" x14ac:dyDescent="0.3">
      <c r="A13" s="58">
        <f>Beräkningsunderlag!K61</f>
        <v>45962</v>
      </c>
      <c r="B13" s="54">
        <f>Beräkningsunderlag!L61</f>
        <v>7.08</v>
      </c>
      <c r="C13" s="54">
        <f>Beräkningsunderlag!M61</f>
        <v>7.45</v>
      </c>
      <c r="D13" s="54">
        <f>Beräkningsunderlag!N61</f>
        <v>7.82</v>
      </c>
      <c r="E13" s="54"/>
      <c r="F13" s="54"/>
      <c r="G13" s="54"/>
    </row>
    <row r="14" spans="1:7" x14ac:dyDescent="0.3">
      <c r="A14" s="58">
        <f>Beräkningsunderlag!K62</f>
        <v>46174</v>
      </c>
      <c r="B14" s="54">
        <f>Beräkningsunderlag!L62</f>
        <v>6.98</v>
      </c>
      <c r="C14" s="54">
        <f>Beräkningsunderlag!M62</f>
        <v>7.35</v>
      </c>
      <c r="D14" s="54">
        <f>Beräkningsunderlag!N62</f>
        <v>7.72</v>
      </c>
      <c r="E14" s="54"/>
      <c r="F14" s="54"/>
      <c r="G14" s="54"/>
    </row>
    <row r="15" spans="1:7" x14ac:dyDescent="0.3">
      <c r="A15" s="58">
        <f>Beräkningsunderlag!K63</f>
        <v>46388</v>
      </c>
      <c r="B15" s="54">
        <f>Beräkningsunderlag!L63</f>
        <v>6.89</v>
      </c>
      <c r="C15" s="54">
        <f>Beräkningsunderlag!M63</f>
        <v>7.25</v>
      </c>
      <c r="D15" s="54">
        <f>Beräkningsunderlag!N63</f>
        <v>7.61</v>
      </c>
      <c r="E15" s="54"/>
      <c r="F15" s="54"/>
      <c r="G15" s="54"/>
    </row>
    <row r="16" spans="1:7" x14ac:dyDescent="0.3">
      <c r="A16" s="58">
        <f>Beräkningsunderlag!K64</f>
        <v>46600</v>
      </c>
      <c r="B16" s="54">
        <f>Beräkningsunderlag!L64</f>
        <v>6.8</v>
      </c>
      <c r="C16" s="54">
        <f>Beräkningsunderlag!M64</f>
        <v>7.15</v>
      </c>
      <c r="D16" s="54">
        <f>Beräkningsunderlag!N64</f>
        <v>7.51</v>
      </c>
      <c r="E16" s="54"/>
      <c r="F16" s="54"/>
      <c r="G16" s="54"/>
    </row>
    <row r="17" spans="1:7" x14ac:dyDescent="0.3">
      <c r="A17" s="58">
        <f>Beräkningsunderlag!K65</f>
        <v>46813</v>
      </c>
      <c r="B17" s="54">
        <f>Beräkningsunderlag!L65</f>
        <v>6.71</v>
      </c>
      <c r="C17" s="54">
        <f>Beräkningsunderlag!M65</f>
        <v>7.06</v>
      </c>
      <c r="D17" s="54">
        <f>Beräkningsunderlag!N65</f>
        <v>7.41</v>
      </c>
      <c r="E17" s="54"/>
      <c r="F17" s="54"/>
      <c r="G17" s="54"/>
    </row>
    <row r="18" spans="1:7" x14ac:dyDescent="0.3">
      <c r="A18" s="58">
        <f>Beräkningsunderlag!K66</f>
        <v>47027</v>
      </c>
      <c r="B18" s="54">
        <f>Beräkningsunderlag!L66</f>
        <v>6.62</v>
      </c>
      <c r="C18" s="54">
        <f>Beräkningsunderlag!M66</f>
        <v>6.96</v>
      </c>
      <c r="D18" s="54">
        <f>Beräkningsunderlag!N66</f>
        <v>7.31</v>
      </c>
      <c r="E18" s="54"/>
      <c r="F18" s="54"/>
      <c r="G18" s="54"/>
    </row>
    <row r="19" spans="1:7" x14ac:dyDescent="0.3">
      <c r="A19" s="58">
        <f>Beräkningsunderlag!K67</f>
        <v>47239</v>
      </c>
      <c r="B19" s="54">
        <f>Beräkningsunderlag!L67</f>
        <v>6.53</v>
      </c>
      <c r="C19" s="54">
        <f>Beräkningsunderlag!M67</f>
        <v>6.87</v>
      </c>
      <c r="D19" s="54">
        <f>Beräkningsunderlag!N67</f>
        <v>7.22</v>
      </c>
      <c r="E19" s="54"/>
      <c r="F19" s="54"/>
      <c r="G19" s="54"/>
    </row>
    <row r="20" spans="1:7" x14ac:dyDescent="0.3">
      <c r="A20" s="58">
        <f>Beräkningsunderlag!K68</f>
        <v>47453</v>
      </c>
      <c r="B20" s="54">
        <f>Beräkningsunderlag!L68</f>
        <v>6.44</v>
      </c>
      <c r="C20" s="54">
        <f>Beräkningsunderlag!M68</f>
        <v>6.78</v>
      </c>
      <c r="D20" s="54">
        <f>Beräkningsunderlag!N68</f>
        <v>7.12</v>
      </c>
      <c r="E20" s="54"/>
      <c r="F20" s="54"/>
      <c r="G20" s="54"/>
    </row>
    <row r="21" spans="1:7" x14ac:dyDescent="0.3">
      <c r="A21" s="58">
        <f>Beräkningsunderlag!K69</f>
        <v>47665</v>
      </c>
      <c r="B21" s="54">
        <f>Beräkningsunderlag!L69</f>
        <v>6.36</v>
      </c>
      <c r="C21" s="54">
        <f>Beräkningsunderlag!M69</f>
        <v>6.69</v>
      </c>
      <c r="D21" s="54">
        <f>Beräkningsunderlag!N69</f>
        <v>7.02</v>
      </c>
      <c r="E21" s="54"/>
      <c r="F21" s="54"/>
      <c r="G21" s="54"/>
    </row>
    <row r="22" spans="1:7" x14ac:dyDescent="0.3">
      <c r="A22" s="58">
        <f>Beräkningsunderlag!K70</f>
        <v>47880</v>
      </c>
      <c r="B22" s="54">
        <f>Beräkningsunderlag!L70</f>
        <v>6.27</v>
      </c>
      <c r="C22" s="54">
        <f>Beräkningsunderlag!M70</f>
        <v>6.6</v>
      </c>
      <c r="D22" s="54">
        <f>Beräkningsunderlag!N70</f>
        <v>6.93</v>
      </c>
      <c r="E22" s="54"/>
      <c r="F22" s="54"/>
      <c r="G22" s="54"/>
    </row>
    <row r="23" spans="1:7" x14ac:dyDescent="0.3">
      <c r="A23" s="58">
        <f>Beräkningsunderlag!K71</f>
        <v>48092</v>
      </c>
      <c r="B23" s="54">
        <f>Beräkningsunderlag!L71</f>
        <v>6.19</v>
      </c>
      <c r="C23" s="54">
        <f>Beräkningsunderlag!M71</f>
        <v>6.51</v>
      </c>
      <c r="D23" s="54">
        <f>Beräkningsunderlag!N71</f>
        <v>6.84</v>
      </c>
      <c r="E23" s="54"/>
      <c r="F23" s="54"/>
      <c r="G23" s="54"/>
    </row>
    <row r="24" spans="1:7" x14ac:dyDescent="0.3">
      <c r="A24" s="58">
        <f>Beräkningsunderlag!K72</f>
        <v>48305</v>
      </c>
      <c r="B24" s="54">
        <f>Beräkningsunderlag!L72</f>
        <v>6.1</v>
      </c>
      <c r="C24" s="54">
        <f>Beräkningsunderlag!M72</f>
        <v>6.42</v>
      </c>
      <c r="D24" s="54">
        <f>Beräkningsunderlag!N72</f>
        <v>6.75</v>
      </c>
      <c r="E24" s="54"/>
      <c r="F24" s="54"/>
      <c r="G24" s="54"/>
    </row>
    <row r="25" spans="1:7" x14ac:dyDescent="0.3">
      <c r="A25" s="58">
        <f>Beräkningsunderlag!K73</f>
        <v>48519</v>
      </c>
      <c r="B25" s="54">
        <f>Beräkningsunderlag!L73</f>
        <v>6.02</v>
      </c>
      <c r="C25" s="54">
        <f>Beräkningsunderlag!M73</f>
        <v>6.34</v>
      </c>
      <c r="D25" s="54">
        <f>Beräkningsunderlag!N73</f>
        <v>6.66</v>
      </c>
      <c r="E25" s="54"/>
      <c r="F25" s="54"/>
      <c r="G25" s="54"/>
    </row>
    <row r="26" spans="1:7" x14ac:dyDescent="0.3">
      <c r="A26" s="58">
        <f>Beräkningsunderlag!K74</f>
        <v>48731</v>
      </c>
      <c r="B26" s="54">
        <f>Beräkningsunderlag!L74</f>
        <v>5.94</v>
      </c>
      <c r="C26" s="54">
        <f>Beräkningsunderlag!M74</f>
        <v>6.25</v>
      </c>
      <c r="D26" s="54">
        <f>Beräkningsunderlag!N74</f>
        <v>6.57</v>
      </c>
      <c r="E26" s="54"/>
      <c r="F26" s="54"/>
      <c r="G26" s="54"/>
    </row>
    <row r="27" spans="1:7" x14ac:dyDescent="0.3">
      <c r="A27" s="58">
        <f>Beräkningsunderlag!K75</f>
        <v>48945</v>
      </c>
      <c r="B27" s="54">
        <f>Beräkningsunderlag!L75</f>
        <v>5.86</v>
      </c>
      <c r="C27" s="54">
        <f>Beräkningsunderlag!M75</f>
        <v>6.17</v>
      </c>
      <c r="D27" s="54">
        <f>Beräkningsunderlag!N75</f>
        <v>6.48</v>
      </c>
      <c r="E27" s="54"/>
      <c r="F27" s="54"/>
      <c r="G27" s="54"/>
    </row>
    <row r="28" spans="1:7" x14ac:dyDescent="0.3">
      <c r="A28" s="58">
        <f>Beräkningsunderlag!K76</f>
        <v>49157</v>
      </c>
      <c r="B28" s="54">
        <f>Beräkningsunderlag!L76</f>
        <v>5.78</v>
      </c>
      <c r="C28" s="54">
        <f>Beräkningsunderlag!M76</f>
        <v>6.09</v>
      </c>
      <c r="D28" s="54">
        <f>Beräkningsunderlag!N76</f>
        <v>6.39</v>
      </c>
      <c r="E28" s="54"/>
      <c r="F28" s="54"/>
      <c r="G28" s="54"/>
    </row>
    <row r="29" spans="1:7" x14ac:dyDescent="0.3">
      <c r="A29" s="58">
        <f>Beräkningsunderlag!K77</f>
        <v>49369</v>
      </c>
      <c r="B29" s="54">
        <f>Beräkningsunderlag!L77</f>
        <v>5.71</v>
      </c>
      <c r="C29" s="54">
        <f>Beräkningsunderlag!M77</f>
        <v>6.01</v>
      </c>
      <c r="D29" s="54">
        <f>Beräkningsunderlag!N77</f>
        <v>6.31</v>
      </c>
      <c r="E29" s="54"/>
      <c r="F29" s="54"/>
      <c r="G29" s="54"/>
    </row>
    <row r="30" spans="1:7" x14ac:dyDescent="0.3">
      <c r="A30" s="58">
        <f>Beräkningsunderlag!K78</f>
        <v>49583</v>
      </c>
      <c r="B30" s="54">
        <f>Beräkningsunderlag!L78</f>
        <v>5.63</v>
      </c>
      <c r="C30" s="54">
        <f>Beräkningsunderlag!M78</f>
        <v>5.93</v>
      </c>
      <c r="D30" s="54">
        <f>Beräkningsunderlag!N78</f>
        <v>6.22</v>
      </c>
      <c r="E30" s="54"/>
      <c r="F30" s="54"/>
      <c r="G30" s="54"/>
    </row>
    <row r="31" spans="1:7" x14ac:dyDescent="0.3">
      <c r="A31" s="58">
        <f>Beräkningsunderlag!K79</f>
        <v>49796</v>
      </c>
      <c r="B31" s="54">
        <f>Beräkningsunderlag!L79</f>
        <v>5.56</v>
      </c>
      <c r="C31" s="54">
        <f>Beräkningsunderlag!M79</f>
        <v>5.85</v>
      </c>
      <c r="D31" s="54">
        <f>Beräkningsunderlag!N79</f>
        <v>6.14</v>
      </c>
      <c r="E31" s="54"/>
      <c r="F31" s="54"/>
      <c r="G31" s="54"/>
    </row>
    <row r="32" spans="1:7" x14ac:dyDescent="0.3">
      <c r="A32" s="58">
        <f>Beräkningsunderlag!K80</f>
        <v>50010</v>
      </c>
      <c r="B32" s="54">
        <f>Beräkningsunderlag!L80</f>
        <v>5.48</v>
      </c>
      <c r="C32" s="54">
        <f>Beräkningsunderlag!M80</f>
        <v>5.77</v>
      </c>
      <c r="D32" s="54">
        <f>Beräkningsunderlag!N80</f>
        <v>6.06</v>
      </c>
      <c r="E32" s="54"/>
      <c r="F32" s="54"/>
      <c r="G32" s="54"/>
    </row>
    <row r="33" spans="1:7" x14ac:dyDescent="0.3">
      <c r="A33" s="58">
        <f>Beräkningsunderlag!K81</f>
        <v>50222</v>
      </c>
      <c r="B33" s="54">
        <f>Beräkningsunderlag!L81</f>
        <v>5.41</v>
      </c>
      <c r="C33" s="54">
        <f>Beräkningsunderlag!M81</f>
        <v>5.69</v>
      </c>
      <c r="D33" s="54">
        <f>Beräkningsunderlag!N81</f>
        <v>5.98</v>
      </c>
      <c r="E33" s="54"/>
      <c r="F33" s="54"/>
      <c r="G33" s="54"/>
    </row>
    <row r="34" spans="1:7" x14ac:dyDescent="0.3">
      <c r="A34" s="58">
        <f>Beräkningsunderlag!K82</f>
        <v>50437</v>
      </c>
      <c r="B34" s="54">
        <f>Beräkningsunderlag!L82</f>
        <v>5.34</v>
      </c>
      <c r="C34" s="54">
        <f>Beräkningsunderlag!M82</f>
        <v>5.62</v>
      </c>
      <c r="D34" s="54">
        <f>Beräkningsunderlag!N82</f>
        <v>5.9</v>
      </c>
      <c r="E34" s="54"/>
      <c r="F34" s="54"/>
      <c r="G34" s="54"/>
    </row>
    <row r="35" spans="1:7" x14ac:dyDescent="0.3">
      <c r="A35" s="58">
        <f>Beräkningsunderlag!K83</f>
        <v>50649</v>
      </c>
      <c r="B35" s="54">
        <f>Beräkningsunderlag!L83</f>
        <v>5.26</v>
      </c>
      <c r="C35" s="54">
        <f>Beräkningsunderlag!M83</f>
        <v>5.54</v>
      </c>
      <c r="D35" s="54">
        <f>Beräkningsunderlag!N83</f>
        <v>5.82</v>
      </c>
      <c r="E35" s="54"/>
      <c r="F35" s="54"/>
      <c r="G35" s="54"/>
    </row>
    <row r="36" spans="1:7" x14ac:dyDescent="0.3">
      <c r="A36" s="58">
        <f>Beräkningsunderlag!K84</f>
        <v>50861</v>
      </c>
      <c r="B36" s="54">
        <f>Beräkningsunderlag!L84</f>
        <v>5.19</v>
      </c>
      <c r="C36" s="54">
        <f>Beräkningsunderlag!M84</f>
        <v>5.47</v>
      </c>
      <c r="D36" s="54">
        <f>Beräkningsunderlag!N84</f>
        <v>5.74</v>
      </c>
      <c r="E36" s="54"/>
      <c r="F36" s="54"/>
      <c r="G36" s="54"/>
    </row>
    <row r="37" spans="1:7" x14ac:dyDescent="0.3">
      <c r="A37" s="58">
        <f>Beräkningsunderlag!K85</f>
        <v>51075</v>
      </c>
      <c r="B37" s="54">
        <f>Beräkningsunderlag!L85</f>
        <v>5.12</v>
      </c>
      <c r="C37" s="54">
        <f>Beräkningsunderlag!M85</f>
        <v>5.39</v>
      </c>
      <c r="D37" s="54">
        <f>Beräkningsunderlag!N85</f>
        <v>5.66</v>
      </c>
      <c r="E37" s="54"/>
      <c r="F37" s="54"/>
      <c r="G37" s="54"/>
    </row>
    <row r="38" spans="1:7" x14ac:dyDescent="0.3">
      <c r="A38" s="58">
        <f>Beräkningsunderlag!K86</f>
        <v>51288</v>
      </c>
      <c r="B38" s="54">
        <f>Beräkningsunderlag!L86</f>
        <v>5.0599999999999996</v>
      </c>
      <c r="C38" s="54">
        <f>Beräkningsunderlag!M86</f>
        <v>5.32</v>
      </c>
      <c r="D38" s="54">
        <f>Beräkningsunderlag!N86</f>
        <v>5.59</v>
      </c>
      <c r="E38" s="54"/>
      <c r="F38" s="54"/>
      <c r="G38" s="54"/>
    </row>
    <row r="39" spans="1:7" x14ac:dyDescent="0.3">
      <c r="A39" s="58">
        <f>Beräkningsunderlag!K87</f>
        <v>51502</v>
      </c>
      <c r="B39" s="54">
        <f>Beräkningsunderlag!L87</f>
        <v>4.99</v>
      </c>
      <c r="C39" s="54">
        <f>Beräkningsunderlag!M87</f>
        <v>5.25</v>
      </c>
      <c r="D39" s="54">
        <f>Beräkningsunderlag!N87</f>
        <v>5.51</v>
      </c>
      <c r="E39" s="54"/>
      <c r="F39" s="54"/>
      <c r="G39" s="54"/>
    </row>
    <row r="40" spans="1:7" x14ac:dyDescent="0.3">
      <c r="A40" s="58">
        <f>Beräkningsunderlag!K88</f>
        <v>51714</v>
      </c>
      <c r="B40" s="54">
        <f>Beräkningsunderlag!L88</f>
        <v>4.92</v>
      </c>
      <c r="C40" s="54">
        <f>Beräkningsunderlag!M88</f>
        <v>5.18</v>
      </c>
      <c r="D40" s="54">
        <f>Beräkningsunderlag!N88</f>
        <v>5.44</v>
      </c>
      <c r="E40" s="54"/>
      <c r="F40" s="54"/>
      <c r="G40" s="54"/>
    </row>
    <row r="41" spans="1:7" x14ac:dyDescent="0.3">
      <c r="A41" s="58">
        <f>Beräkningsunderlag!K89</f>
        <v>51926</v>
      </c>
      <c r="B41" s="54">
        <f>Beräkningsunderlag!L89</f>
        <v>4.8600000000000003</v>
      </c>
      <c r="C41" s="54">
        <f>Beräkningsunderlag!M89</f>
        <v>5.1100000000000003</v>
      </c>
      <c r="D41" s="54">
        <f>Beräkningsunderlag!N89</f>
        <v>5.37</v>
      </c>
      <c r="E41" s="54"/>
      <c r="F41" s="54"/>
      <c r="G41" s="54"/>
    </row>
    <row r="42" spans="1:7" hidden="1" x14ac:dyDescent="0.3">
      <c r="A42" s="58">
        <f>Beräkningsunderlag!K90</f>
        <v>0</v>
      </c>
      <c r="B42" s="54">
        <f>Beräkningsunderlag!L90</f>
        <v>0</v>
      </c>
      <c r="C42" s="54">
        <f>Beräkningsunderlag!M90</f>
        <v>0</v>
      </c>
      <c r="D42" s="54">
        <f>Beräkningsunderlag!N90</f>
        <v>0</v>
      </c>
      <c r="E42" s="54"/>
      <c r="F42" s="54"/>
      <c r="G42" s="54"/>
    </row>
    <row r="43" spans="1:7" hidden="1" x14ac:dyDescent="0.3">
      <c r="A43" s="71">
        <f>Beräkningsunderlag!K91</f>
        <v>0</v>
      </c>
      <c r="B43" s="72">
        <f>Beräkningsunderlag!L91</f>
        <v>0</v>
      </c>
      <c r="C43" s="72">
        <f>Beräkningsunderlag!M91</f>
        <v>0</v>
      </c>
      <c r="D43" s="72">
        <f>Beräkningsunderlag!N91</f>
        <v>0</v>
      </c>
      <c r="E43" s="72"/>
      <c r="F43" s="72"/>
      <c r="G43" s="72"/>
    </row>
    <row r="44" spans="1:7" x14ac:dyDescent="0.3">
      <c r="A44" s="73"/>
      <c r="B44" s="10"/>
      <c r="C44" s="10"/>
      <c r="D44" s="10"/>
      <c r="E44" s="10"/>
      <c r="F44" s="10"/>
      <c r="G44" s="10"/>
    </row>
    <row r="45" spans="1:7" x14ac:dyDescent="0.3">
      <c r="A45" s="10"/>
      <c r="B45" s="10"/>
      <c r="C45" s="10"/>
      <c r="D45" s="10"/>
      <c r="E45" s="10"/>
      <c r="F45" s="10"/>
      <c r="G45" s="10"/>
    </row>
    <row r="46" spans="1:7" x14ac:dyDescent="0.3">
      <c r="A46" s="10"/>
      <c r="B46" s="10"/>
      <c r="C46" s="10"/>
      <c r="D46" s="10"/>
      <c r="E46" s="10"/>
      <c r="F46" s="10"/>
      <c r="G46" s="10"/>
    </row>
    <row r="47" spans="1:7" x14ac:dyDescent="0.3">
      <c r="A47" s="10"/>
      <c r="B47" s="10"/>
      <c r="C47" s="10"/>
      <c r="D47" s="10"/>
      <c r="E47" s="10"/>
      <c r="F47" s="10"/>
      <c r="G47" s="10"/>
    </row>
    <row r="48" spans="1:7" x14ac:dyDescent="0.3">
      <c r="A48" s="10"/>
      <c r="B48" s="10"/>
      <c r="C48" s="10"/>
      <c r="D48" s="10"/>
      <c r="E48" s="10"/>
      <c r="F48" s="10"/>
      <c r="G48" s="10"/>
    </row>
    <row r="49" spans="1:7" x14ac:dyDescent="0.3">
      <c r="A49" s="10"/>
      <c r="B49" s="10"/>
      <c r="C49" s="10"/>
      <c r="D49" s="10"/>
      <c r="E49" s="10"/>
      <c r="F49" s="10"/>
      <c r="G49" s="10"/>
    </row>
    <row r="50" spans="1:7" x14ac:dyDescent="0.3">
      <c r="A50" s="10"/>
      <c r="B50" s="10"/>
      <c r="C50" s="10"/>
      <c r="D50" s="10"/>
      <c r="E50" s="10"/>
      <c r="F50" s="10"/>
      <c r="G50" s="10"/>
    </row>
    <row r="51" spans="1:7" x14ac:dyDescent="0.3">
      <c r="A51" s="10"/>
      <c r="B51" s="10"/>
      <c r="C51" s="10"/>
      <c r="D51" s="10"/>
      <c r="E51" s="10"/>
      <c r="F51" s="10"/>
      <c r="G51" s="10"/>
    </row>
    <row r="52" spans="1:7" x14ac:dyDescent="0.3">
      <c r="A52" s="10"/>
      <c r="B52" s="10"/>
      <c r="C52" s="10"/>
      <c r="D52" s="10"/>
      <c r="E52" s="10"/>
      <c r="F52" s="10"/>
      <c r="G52" s="10"/>
    </row>
    <row r="53" spans="1:7" x14ac:dyDescent="0.3">
      <c r="A53" s="10"/>
      <c r="B53" s="10"/>
      <c r="C53" s="10"/>
      <c r="D53" s="10"/>
      <c r="E53" s="10"/>
      <c r="F53" s="10"/>
      <c r="G53" s="10"/>
    </row>
    <row r="54" spans="1:7" x14ac:dyDescent="0.3">
      <c r="A54" s="10"/>
      <c r="B54" s="10"/>
      <c r="C54" s="10"/>
      <c r="D54" s="10"/>
      <c r="E54" s="10"/>
      <c r="F54" s="10"/>
      <c r="G54" s="10"/>
    </row>
    <row r="55" spans="1:7" x14ac:dyDescent="0.3">
      <c r="A55" s="10"/>
      <c r="B55" s="10"/>
      <c r="C55" s="10"/>
      <c r="D55" s="10"/>
      <c r="E55" s="10"/>
      <c r="F55" s="10"/>
      <c r="G55" s="10"/>
    </row>
    <row r="56" spans="1:7" x14ac:dyDescent="0.3">
      <c r="A56" s="10"/>
      <c r="B56" s="10"/>
      <c r="C56" s="10"/>
      <c r="D56" s="10"/>
      <c r="E56" s="10"/>
      <c r="F56" s="10"/>
      <c r="G56" s="10"/>
    </row>
    <row r="57" spans="1:7" x14ac:dyDescent="0.3">
      <c r="A57" s="10"/>
      <c r="B57" s="10"/>
      <c r="C57" s="10"/>
      <c r="D57" s="10"/>
      <c r="E57" s="10"/>
      <c r="F57" s="10"/>
      <c r="G57" s="10"/>
    </row>
    <row r="58" spans="1:7" x14ac:dyDescent="0.3">
      <c r="A58" s="10"/>
      <c r="B58" s="10"/>
      <c r="C58" s="10"/>
      <c r="D58" s="10"/>
      <c r="E58" s="10"/>
      <c r="F58" s="10"/>
      <c r="G58" s="10"/>
    </row>
    <row r="59" spans="1:7" x14ac:dyDescent="0.3">
      <c r="A59" s="10"/>
      <c r="B59" s="10"/>
      <c r="C59" s="10"/>
      <c r="D59" s="10"/>
      <c r="E59" s="10"/>
      <c r="F59" s="10"/>
      <c r="G59" s="10"/>
    </row>
    <row r="60" spans="1:7" x14ac:dyDescent="0.3">
      <c r="A60" s="10"/>
      <c r="B60" s="10"/>
      <c r="C60" s="10"/>
      <c r="D60" s="10"/>
      <c r="E60" s="10"/>
      <c r="F60" s="10"/>
      <c r="G60" s="10"/>
    </row>
    <row r="61" spans="1:7" x14ac:dyDescent="0.3">
      <c r="A61" s="10"/>
      <c r="B61" s="10"/>
      <c r="C61" s="10"/>
      <c r="D61" s="10"/>
      <c r="E61" s="10"/>
      <c r="F61" s="10"/>
      <c r="G61" s="10"/>
    </row>
    <row r="62" spans="1:7" x14ac:dyDescent="0.3">
      <c r="A62" s="10"/>
      <c r="B62" s="10"/>
      <c r="C62" s="10"/>
      <c r="D62" s="10"/>
      <c r="E62" s="10"/>
      <c r="F62" s="10"/>
      <c r="G62" s="10"/>
    </row>
    <row r="63" spans="1:7" x14ac:dyDescent="0.3">
      <c r="A63" s="10"/>
      <c r="B63" s="10"/>
      <c r="C63" s="10"/>
      <c r="D63" s="10"/>
      <c r="E63" s="10"/>
      <c r="F63" s="10"/>
      <c r="G63" s="10"/>
    </row>
    <row r="64" spans="1:7" x14ac:dyDescent="0.3">
      <c r="A64" s="10"/>
      <c r="B64" s="10"/>
      <c r="C64" s="10"/>
      <c r="D64" s="10"/>
      <c r="E64" s="10"/>
      <c r="F64" s="10"/>
      <c r="G64" s="10"/>
    </row>
    <row r="65" spans="1:7" x14ac:dyDescent="0.3">
      <c r="A65" s="10"/>
      <c r="B65" s="10"/>
      <c r="C65" s="10"/>
      <c r="D65" s="10"/>
      <c r="E65" s="10"/>
      <c r="F65" s="10"/>
      <c r="G65" s="10"/>
    </row>
    <row r="66" spans="1:7" x14ac:dyDescent="0.3">
      <c r="A66" s="10"/>
      <c r="B66" s="10"/>
      <c r="C66" s="10"/>
      <c r="D66" s="10"/>
      <c r="E66" s="10"/>
      <c r="F66" s="10"/>
      <c r="G66" s="10"/>
    </row>
    <row r="67" spans="1:7" x14ac:dyDescent="0.3">
      <c r="A67" s="10"/>
      <c r="B67" s="10"/>
      <c r="C67" s="10"/>
      <c r="D67" s="10"/>
      <c r="E67" s="10"/>
      <c r="F67" s="10"/>
      <c r="G67" s="10"/>
    </row>
    <row r="68" spans="1:7" x14ac:dyDescent="0.3">
      <c r="A68" s="10"/>
      <c r="B68" s="10"/>
      <c r="C68" s="10"/>
      <c r="D68" s="10"/>
      <c r="E68" s="10"/>
      <c r="F68" s="10"/>
      <c r="G68" s="10"/>
    </row>
    <row r="69" spans="1:7" x14ac:dyDescent="0.3">
      <c r="A69" s="10"/>
      <c r="B69" s="10"/>
      <c r="C69" s="10"/>
      <c r="D69" s="10"/>
      <c r="E69" s="10"/>
      <c r="F69" s="10"/>
      <c r="G69" s="10"/>
    </row>
    <row r="70" spans="1:7" x14ac:dyDescent="0.3">
      <c r="A70" s="10"/>
      <c r="B70" s="10"/>
      <c r="C70" s="10"/>
      <c r="D70" s="10"/>
      <c r="E70" s="10"/>
      <c r="F70" s="10"/>
      <c r="G70" s="10"/>
    </row>
    <row r="71" spans="1:7" x14ac:dyDescent="0.3">
      <c r="A71" s="10"/>
      <c r="B71" s="10"/>
      <c r="C71" s="10"/>
      <c r="D71" s="10"/>
      <c r="E71" s="10"/>
      <c r="F71" s="10"/>
      <c r="G71" s="10"/>
    </row>
    <row r="72" spans="1:7" x14ac:dyDescent="0.3">
      <c r="A72" s="10"/>
      <c r="B72" s="10"/>
      <c r="C72" s="10"/>
      <c r="D72" s="10"/>
      <c r="E72" s="10"/>
      <c r="F72" s="10"/>
      <c r="G72" s="10"/>
    </row>
    <row r="73" spans="1:7" x14ac:dyDescent="0.3">
      <c r="A73" s="10"/>
      <c r="B73" s="10"/>
      <c r="C73" s="10"/>
      <c r="D73" s="10"/>
      <c r="E73" s="10"/>
      <c r="F73" s="10"/>
      <c r="G73" s="10"/>
    </row>
    <row r="74" spans="1:7" x14ac:dyDescent="0.3">
      <c r="A74" s="10"/>
      <c r="B74" s="10"/>
      <c r="C74" s="10"/>
      <c r="D74" s="10"/>
      <c r="E74" s="10"/>
      <c r="F74" s="10"/>
      <c r="G74" s="10"/>
    </row>
    <row r="75" spans="1:7" x14ac:dyDescent="0.3">
      <c r="A75" s="10"/>
      <c r="B75" s="10"/>
      <c r="C75" s="10"/>
      <c r="D75" s="10"/>
      <c r="E75" s="10"/>
      <c r="F75" s="10"/>
      <c r="G75" s="10"/>
    </row>
    <row r="76" spans="1:7" x14ac:dyDescent="0.3">
      <c r="A76" s="10"/>
      <c r="B76" s="10"/>
      <c r="C76" s="10"/>
      <c r="D76" s="10"/>
      <c r="E76" s="10"/>
      <c r="F76" s="10"/>
      <c r="G76" s="10"/>
    </row>
    <row r="77" spans="1:7" x14ac:dyDescent="0.3">
      <c r="A77" s="10"/>
      <c r="B77" s="10"/>
      <c r="C77" s="10"/>
      <c r="D77" s="10"/>
      <c r="E77" s="10"/>
      <c r="F77" s="10"/>
      <c r="G77" s="10"/>
    </row>
    <row r="78" spans="1:7" x14ac:dyDescent="0.3">
      <c r="A78" s="10"/>
      <c r="B78" s="10"/>
      <c r="C78" s="10"/>
      <c r="D78" s="10"/>
      <c r="E78" s="10"/>
      <c r="F78" s="10"/>
      <c r="G78" s="10"/>
    </row>
    <row r="79" spans="1:7" x14ac:dyDescent="0.3">
      <c r="A79" s="10"/>
      <c r="B79" s="10"/>
      <c r="C79" s="10"/>
      <c r="D79" s="10"/>
      <c r="E79" s="10"/>
      <c r="F79" s="10"/>
      <c r="G79" s="10"/>
    </row>
    <row r="80" spans="1:7" x14ac:dyDescent="0.3">
      <c r="A80" s="10"/>
      <c r="B80" s="10"/>
      <c r="C80" s="10"/>
      <c r="D80" s="10"/>
      <c r="E80" s="10"/>
      <c r="F80" s="10"/>
      <c r="G80" s="10"/>
    </row>
    <row r="81" spans="1:7" x14ac:dyDescent="0.3">
      <c r="A81" s="10"/>
      <c r="B81" s="10"/>
      <c r="C81" s="10"/>
      <c r="D81" s="10"/>
      <c r="E81" s="10"/>
      <c r="F81" s="10"/>
      <c r="G81" s="10"/>
    </row>
    <row r="82" spans="1:7" x14ac:dyDescent="0.3">
      <c r="A82" s="10"/>
      <c r="B82" s="10"/>
      <c r="C82" s="10"/>
      <c r="D82" s="10"/>
      <c r="E82" s="10"/>
      <c r="F82" s="10"/>
      <c r="G82" s="10"/>
    </row>
    <row r="83" spans="1:7" x14ac:dyDescent="0.3">
      <c r="A83" s="10"/>
      <c r="B83" s="10"/>
      <c r="C83" s="10"/>
      <c r="D83" s="10"/>
      <c r="E83" s="10"/>
      <c r="F83" s="10"/>
      <c r="G83" s="10"/>
    </row>
    <row r="84" spans="1:7" x14ac:dyDescent="0.3">
      <c r="A84" s="10"/>
      <c r="B84" s="10"/>
      <c r="C84" s="10"/>
      <c r="D84" s="10"/>
      <c r="E84" s="10"/>
      <c r="F84" s="10"/>
      <c r="G84" s="10"/>
    </row>
    <row r="85" spans="1:7" x14ac:dyDescent="0.3">
      <c r="A85" s="10"/>
      <c r="B85" s="10"/>
      <c r="C85" s="10"/>
      <c r="D85" s="10"/>
      <c r="E85" s="10"/>
      <c r="F85" s="10"/>
      <c r="G85" s="10"/>
    </row>
    <row r="86" spans="1:7" x14ac:dyDescent="0.3">
      <c r="A86" s="10"/>
      <c r="B86" s="10"/>
      <c r="C86" s="10"/>
      <c r="D86" s="10"/>
      <c r="E86" s="10"/>
      <c r="F86" s="10"/>
      <c r="G86" s="10"/>
    </row>
    <row r="87" spans="1:7" x14ac:dyDescent="0.3">
      <c r="A87" s="10"/>
      <c r="B87" s="10"/>
      <c r="C87" s="10"/>
      <c r="D87" s="10"/>
      <c r="E87" s="10"/>
      <c r="F87" s="10"/>
      <c r="G87" s="10"/>
    </row>
    <row r="88" spans="1:7" x14ac:dyDescent="0.3">
      <c r="A88" s="10"/>
      <c r="B88" s="10"/>
      <c r="C88" s="10"/>
      <c r="D88" s="10"/>
      <c r="E88" s="10"/>
      <c r="F88" s="10"/>
      <c r="G88" s="10"/>
    </row>
    <row r="89" spans="1:7" x14ac:dyDescent="0.3">
      <c r="A89" s="10"/>
      <c r="B89" s="10"/>
      <c r="C89" s="10"/>
      <c r="D89" s="10"/>
      <c r="E89" s="10"/>
      <c r="F89" s="10"/>
      <c r="G89" s="10"/>
    </row>
    <row r="90" spans="1:7" x14ac:dyDescent="0.3">
      <c r="A90" s="10"/>
      <c r="B90" s="10"/>
      <c r="C90" s="10"/>
      <c r="D90" s="10"/>
      <c r="E90" s="10"/>
      <c r="F90" s="10"/>
      <c r="G90" s="10"/>
    </row>
    <row r="91" spans="1:7" x14ac:dyDescent="0.3">
      <c r="A91" s="10"/>
      <c r="B91" s="10"/>
      <c r="C91" s="10"/>
      <c r="D91" s="10"/>
      <c r="E91" s="10"/>
      <c r="F91" s="10"/>
      <c r="G91" s="10"/>
    </row>
    <row r="92" spans="1:7" x14ac:dyDescent="0.3">
      <c r="A92" s="10"/>
      <c r="B92" s="10"/>
      <c r="C92" s="10"/>
      <c r="D92" s="10"/>
      <c r="E92" s="10"/>
      <c r="F92" s="10"/>
      <c r="G92" s="10"/>
    </row>
    <row r="93" spans="1:7" x14ac:dyDescent="0.3">
      <c r="A93" s="10"/>
      <c r="B93" s="10"/>
      <c r="C93" s="10"/>
      <c r="D93" s="10"/>
      <c r="E93" s="10"/>
      <c r="F93" s="10"/>
      <c r="G93" s="10"/>
    </row>
    <row r="94" spans="1:7" x14ac:dyDescent="0.3">
      <c r="A94" s="10"/>
      <c r="B94" s="10"/>
      <c r="C94" s="10"/>
      <c r="D94" s="10"/>
      <c r="E94" s="10"/>
      <c r="F94" s="10"/>
      <c r="G94" s="10"/>
    </row>
    <row r="95" spans="1:7" x14ac:dyDescent="0.3">
      <c r="A95" s="10"/>
      <c r="B95" s="10"/>
      <c r="C95" s="10"/>
      <c r="D95" s="10"/>
      <c r="E95" s="10"/>
      <c r="F95" s="10"/>
      <c r="G95" s="10"/>
    </row>
    <row r="96" spans="1:7" x14ac:dyDescent="0.3">
      <c r="A96" s="10"/>
      <c r="B96" s="10"/>
      <c r="C96" s="10"/>
      <c r="D96" s="10"/>
      <c r="E96" s="10"/>
      <c r="F96" s="10"/>
      <c r="G96" s="10"/>
    </row>
  </sheetData>
  <mergeCells count="9">
    <mergeCell ref="A9:A10"/>
    <mergeCell ref="C9:C10"/>
    <mergeCell ref="E9:E10"/>
    <mergeCell ref="E4:F4"/>
    <mergeCell ref="E5:F5"/>
    <mergeCell ref="E6:F6"/>
    <mergeCell ref="A7:A8"/>
    <mergeCell ref="B7:E7"/>
    <mergeCell ref="B8:E8"/>
  </mergeCells>
  <conditionalFormatting sqref="E12:E43">
    <cfRule type="cellIs" dxfId="2" priority="116" operator="greaterThan">
      <formula>$D12</formula>
    </cfRule>
    <cfRule type="cellIs" dxfId="1" priority="117" operator="between">
      <formula>0.1</formula>
      <formula>$B12</formula>
    </cfRule>
    <cfRule type="cellIs" dxfId="0" priority="118" operator="between">
      <formula>$B12</formula>
      <formula>$D12</formula>
    </cfRule>
  </conditionalFormatting>
  <pageMargins left="0.7" right="0.7" top="1.0067708333333334" bottom="0.75" header="0.3" footer="0.3"/>
  <pageSetup paperSize="9" orientation="portrait" r:id="rId1"/>
  <headerFooter>
    <oddHeader>&amp;L&amp;G</oddHeader>
    <oddFooter>&amp;C&amp;"-,Fet"Pelle Postgård 010 240 50 36
RN-Beredskap@msb.se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O318"/>
  <sheetViews>
    <sheetView topLeftCell="A46" workbookViewId="0">
      <selection activeCell="C8" sqref="C8"/>
    </sheetView>
  </sheetViews>
  <sheetFormatPr defaultRowHeight="14.5" x14ac:dyDescent="0.3"/>
  <cols>
    <col min="2" max="2" width="20.23046875" style="20" customWidth="1"/>
    <col min="3" max="3" width="11.23046875" bestFit="1" customWidth="1"/>
    <col min="5" max="5" width="11.15234375" bestFit="1" customWidth="1"/>
    <col min="11" max="11" width="16" customWidth="1"/>
    <col min="12" max="14" width="8" customWidth="1"/>
  </cols>
  <sheetData>
    <row r="4" spans="2:15" ht="15" thickBot="1" x14ac:dyDescent="0.35">
      <c r="F4" s="21" t="s">
        <v>13</v>
      </c>
    </row>
    <row r="5" spans="2:15" ht="15" thickBot="1" x14ac:dyDescent="0.35">
      <c r="B5" s="20" t="s">
        <v>14</v>
      </c>
      <c r="C5" s="22">
        <f>Protokoll!E11</f>
        <v>7.54</v>
      </c>
      <c r="F5" s="87" t="s">
        <v>15</v>
      </c>
      <c r="G5" s="88"/>
      <c r="H5" s="88"/>
      <c r="I5" s="88"/>
      <c r="J5" s="88"/>
      <c r="K5" s="88"/>
      <c r="L5" s="88"/>
      <c r="M5" s="88"/>
      <c r="N5" s="89"/>
    </row>
    <row r="6" spans="2:15" ht="15" thickBot="1" x14ac:dyDescent="0.35">
      <c r="F6" s="90"/>
      <c r="G6" s="91"/>
      <c r="H6" s="91"/>
      <c r="I6" s="91"/>
      <c r="J6" s="91"/>
      <c r="K6" s="91"/>
      <c r="L6" s="91"/>
      <c r="M6" s="91"/>
      <c r="N6" s="92"/>
    </row>
    <row r="7" spans="2:15" ht="15" thickBot="1" x14ac:dyDescent="0.35">
      <c r="B7" s="20" t="s">
        <v>16</v>
      </c>
      <c r="C7" s="23">
        <f>Protokoll!F11</f>
        <v>45769</v>
      </c>
      <c r="F7" s="90"/>
      <c r="G7" s="91"/>
      <c r="H7" s="91"/>
      <c r="I7" s="91"/>
      <c r="J7" s="91"/>
      <c r="K7" s="91"/>
      <c r="L7" s="91"/>
      <c r="M7" s="91"/>
      <c r="N7" s="92"/>
    </row>
    <row r="8" spans="2:15" x14ac:dyDescent="0.3">
      <c r="F8" s="90"/>
      <c r="G8" s="91"/>
      <c r="H8" s="91"/>
      <c r="I8" s="91"/>
      <c r="J8" s="91"/>
      <c r="K8" s="91"/>
      <c r="L8" s="91"/>
      <c r="M8" s="91"/>
      <c r="N8" s="92"/>
    </row>
    <row r="9" spans="2:15" x14ac:dyDescent="0.3">
      <c r="B9" s="20" t="s">
        <v>17</v>
      </c>
      <c r="C9" s="24">
        <f>30.07*365.24</f>
        <v>10982.766800000001</v>
      </c>
      <c r="F9" s="93"/>
      <c r="G9" s="94"/>
      <c r="H9" s="94"/>
      <c r="I9" s="94"/>
      <c r="J9" s="94"/>
      <c r="K9" s="94"/>
      <c r="L9" s="94"/>
      <c r="M9" s="94"/>
      <c r="N9" s="95"/>
    </row>
    <row r="11" spans="2:15" x14ac:dyDescent="0.3">
      <c r="B11" s="20" t="s">
        <v>18</v>
      </c>
      <c r="C11" s="25">
        <f>0.05</f>
        <v>0.05</v>
      </c>
    </row>
    <row r="12" spans="2:15" x14ac:dyDescent="0.3">
      <c r="G12" s="26" t="s">
        <v>19</v>
      </c>
      <c r="H12" s="27"/>
      <c r="I12" s="27"/>
      <c r="J12" s="27"/>
    </row>
    <row r="13" spans="2:15" ht="15" x14ac:dyDescent="0.35">
      <c r="B13" s="28" t="s">
        <v>20</v>
      </c>
      <c r="C13" s="29" t="s">
        <v>21</v>
      </c>
      <c r="D13" s="29" t="s">
        <v>22</v>
      </c>
      <c r="E13" s="29" t="s">
        <v>23</v>
      </c>
      <c r="G13" s="30" t="s">
        <v>21</v>
      </c>
      <c r="H13" s="30" t="s">
        <v>22</v>
      </c>
      <c r="I13" s="30" t="s">
        <v>23</v>
      </c>
      <c r="J13" s="31" t="s">
        <v>24</v>
      </c>
      <c r="L13" s="30" t="s">
        <v>21</v>
      </c>
      <c r="M13" s="30" t="s">
        <v>22</v>
      </c>
      <c r="N13" s="30" t="s">
        <v>23</v>
      </c>
      <c r="O13" s="31" t="s">
        <v>24</v>
      </c>
    </row>
    <row r="14" spans="2:15" x14ac:dyDescent="0.3">
      <c r="B14" s="32">
        <v>35947</v>
      </c>
      <c r="C14" s="33" t="str">
        <f>IF(G14&gt;=10,TEXT(G14,"#.0"),TEXT(G14,"#.00"))</f>
        <v>1.3</v>
      </c>
      <c r="D14" s="33" t="str">
        <f t="shared" ref="D14:E77" si="0">IF(H14&gt;=10,TEXT(H14,"#.0"),TEXT(H14,"#.00"))</f>
        <v>1.4</v>
      </c>
      <c r="E14" s="33" t="str">
        <f t="shared" si="0"/>
        <v>1.5</v>
      </c>
      <c r="G14" s="34">
        <f>H14*(1-$C$11)</f>
        <v>13.314017901481401</v>
      </c>
      <c r="H14" s="34">
        <f>$C$5*EXP(-LN(2)*J14/$C$9)</f>
        <v>14.014755685769897</v>
      </c>
      <c r="I14" s="34">
        <f>H14*(1+$C$11)</f>
        <v>14.715493470058393</v>
      </c>
      <c r="J14" s="34">
        <f>B14-$C$7</f>
        <v>-9822</v>
      </c>
      <c r="L14">
        <f>ROUND(G14,2)</f>
        <v>13.31</v>
      </c>
      <c r="M14">
        <f>ROUND(H14,2)</f>
        <v>14.01</v>
      </c>
      <c r="N14">
        <f>ROUND(I14,2)</f>
        <v>14.72</v>
      </c>
    </row>
    <row r="15" spans="2:15" x14ac:dyDescent="0.3">
      <c r="B15" s="32">
        <v>36161</v>
      </c>
      <c r="C15" s="33" t="str">
        <f t="shared" ref="C15:E78" si="1">IF(G15&gt;=10,TEXT(G15,"#.0"),TEXT(G15,"#.00"))</f>
        <v>1.3</v>
      </c>
      <c r="D15" s="33" t="str">
        <f t="shared" si="0"/>
        <v>1.4</v>
      </c>
      <c r="E15" s="33" t="str">
        <f t="shared" si="0"/>
        <v>1.5</v>
      </c>
      <c r="G15" s="34">
        <f t="shared" ref="G15:G78" si="2">H15*(1-$C$11)</f>
        <v>13.135407348913047</v>
      </c>
      <c r="H15" s="34">
        <f>$C$5*EXP(-LN(2)*J15/$C$9)</f>
        <v>13.826744577803208</v>
      </c>
      <c r="I15" s="34">
        <f t="shared" ref="I15:I78" si="3">H15*(1+$C$11)</f>
        <v>14.518081806693369</v>
      </c>
      <c r="J15" s="34">
        <f t="shared" ref="J15:J78" si="4">B15-$C$7</f>
        <v>-9608</v>
      </c>
      <c r="L15">
        <f t="shared" ref="L15:N78" si="5">ROUND(G15,2)</f>
        <v>13.14</v>
      </c>
      <c r="M15">
        <f t="shared" si="5"/>
        <v>13.83</v>
      </c>
      <c r="N15">
        <f t="shared" si="5"/>
        <v>14.52</v>
      </c>
    </row>
    <row r="16" spans="2:15" x14ac:dyDescent="0.3">
      <c r="B16" s="32">
        <v>36373</v>
      </c>
      <c r="C16" s="33" t="str">
        <f t="shared" si="1"/>
        <v>1.3</v>
      </c>
      <c r="D16" s="33" t="str">
        <f t="shared" si="0"/>
        <v>1.4</v>
      </c>
      <c r="E16" s="33" t="str">
        <f t="shared" si="0"/>
        <v>1.4</v>
      </c>
      <c r="G16" s="34">
        <f t="shared" si="2"/>
        <v>12.960828768204262</v>
      </c>
      <c r="H16" s="34">
        <f t="shared" ref="H16:H79" si="6">$C$5*EXP(-LN(2)*J16/$C$9)</f>
        <v>13.642977650741329</v>
      </c>
      <c r="I16" s="34">
        <f t="shared" si="3"/>
        <v>14.325126533278397</v>
      </c>
      <c r="J16" s="34">
        <f t="shared" si="4"/>
        <v>-9396</v>
      </c>
      <c r="L16">
        <f t="shared" si="5"/>
        <v>12.96</v>
      </c>
      <c r="M16">
        <f t="shared" si="5"/>
        <v>13.64</v>
      </c>
      <c r="N16">
        <f t="shared" si="5"/>
        <v>14.33</v>
      </c>
    </row>
    <row r="17" spans="2:14" x14ac:dyDescent="0.3">
      <c r="B17" s="32">
        <v>36586</v>
      </c>
      <c r="C17" s="33" t="str">
        <f t="shared" si="1"/>
        <v>1.3</v>
      </c>
      <c r="D17" s="33" t="str">
        <f t="shared" si="0"/>
        <v>1.3</v>
      </c>
      <c r="E17" s="33" t="str">
        <f t="shared" si="0"/>
        <v>1.4</v>
      </c>
      <c r="G17" s="34">
        <f t="shared" si="2"/>
        <v>12.787763366622983</v>
      </c>
      <c r="H17" s="34">
        <f t="shared" si="6"/>
        <v>13.460803543813666</v>
      </c>
      <c r="I17" s="34">
        <f t="shared" si="3"/>
        <v>14.13384372100435</v>
      </c>
      <c r="J17" s="34">
        <f t="shared" si="4"/>
        <v>-9183</v>
      </c>
      <c r="L17">
        <f t="shared" si="5"/>
        <v>12.79</v>
      </c>
      <c r="M17">
        <f t="shared" si="5"/>
        <v>13.46</v>
      </c>
      <c r="N17">
        <f t="shared" si="5"/>
        <v>14.13</v>
      </c>
    </row>
    <row r="18" spans="2:14" x14ac:dyDescent="0.3">
      <c r="B18" s="32">
        <v>36800</v>
      </c>
      <c r="C18" s="33" t="str">
        <f t="shared" si="1"/>
        <v>1.3</v>
      </c>
      <c r="D18" s="33" t="str">
        <f t="shared" si="0"/>
        <v>1.3</v>
      </c>
      <c r="E18" s="33" t="str">
        <f t="shared" si="0"/>
        <v>1.4</v>
      </c>
      <c r="G18" s="34">
        <f t="shared" si="2"/>
        <v>12.616212637314456</v>
      </c>
      <c r="H18" s="34">
        <f t="shared" si="6"/>
        <v>13.28022382875206</v>
      </c>
      <c r="I18" s="34">
        <f t="shared" si="3"/>
        <v>13.944235020189664</v>
      </c>
      <c r="J18" s="34">
        <f t="shared" si="4"/>
        <v>-8969</v>
      </c>
      <c r="L18">
        <f t="shared" si="5"/>
        <v>12.62</v>
      </c>
      <c r="M18">
        <f t="shared" si="5"/>
        <v>13.28</v>
      </c>
      <c r="N18">
        <f t="shared" si="5"/>
        <v>13.94</v>
      </c>
    </row>
    <row r="19" spans="2:14" x14ac:dyDescent="0.3">
      <c r="B19" s="32">
        <v>37012</v>
      </c>
      <c r="C19" s="33" t="str">
        <f t="shared" si="1"/>
        <v>1.2</v>
      </c>
      <c r="D19" s="33" t="str">
        <f t="shared" si="0"/>
        <v>1.3</v>
      </c>
      <c r="E19" s="33" t="str">
        <f t="shared" si="0"/>
        <v>1.4</v>
      </c>
      <c r="G19" s="34">
        <f t="shared" si="2"/>
        <v>12.448534510733566</v>
      </c>
      <c r="H19" s="34">
        <f t="shared" si="6"/>
        <v>13.103720537614281</v>
      </c>
      <c r="I19" s="34">
        <f t="shared" si="3"/>
        <v>13.758906564494996</v>
      </c>
      <c r="J19" s="34">
        <f t="shared" si="4"/>
        <v>-8757</v>
      </c>
      <c r="L19">
        <f t="shared" si="5"/>
        <v>12.45</v>
      </c>
      <c r="M19">
        <f t="shared" si="5"/>
        <v>13.1</v>
      </c>
      <c r="N19">
        <f t="shared" si="5"/>
        <v>13.76</v>
      </c>
    </row>
    <row r="20" spans="2:14" x14ac:dyDescent="0.3">
      <c r="B20" s="32">
        <v>37226</v>
      </c>
      <c r="C20" s="33" t="str">
        <f t="shared" si="1"/>
        <v>1.2</v>
      </c>
      <c r="D20" s="33" t="str">
        <f t="shared" si="0"/>
        <v>1.3</v>
      </c>
      <c r="E20" s="33" t="str">
        <f t="shared" si="0"/>
        <v>1.4</v>
      </c>
      <c r="G20" s="34">
        <f t="shared" si="2"/>
        <v>12.281534613025681</v>
      </c>
      <c r="H20" s="34">
        <f t="shared" si="6"/>
        <v>12.92793117160598</v>
      </c>
      <c r="I20" s="34">
        <f t="shared" si="3"/>
        <v>13.57432773018628</v>
      </c>
      <c r="J20" s="34">
        <f t="shared" si="4"/>
        <v>-8543</v>
      </c>
      <c r="L20">
        <f t="shared" si="5"/>
        <v>12.28</v>
      </c>
      <c r="M20">
        <f t="shared" si="5"/>
        <v>12.93</v>
      </c>
      <c r="N20">
        <f t="shared" si="5"/>
        <v>13.57</v>
      </c>
    </row>
    <row r="21" spans="2:14" x14ac:dyDescent="0.3">
      <c r="B21" s="32">
        <v>37438</v>
      </c>
      <c r="C21" s="33" t="str">
        <f t="shared" si="1"/>
        <v>1.2</v>
      </c>
      <c r="D21" s="33" t="str">
        <f t="shared" si="0"/>
        <v>1.3</v>
      </c>
      <c r="E21" s="33" t="str">
        <f t="shared" si="0"/>
        <v>1.3</v>
      </c>
      <c r="G21" s="34">
        <f t="shared" si="2"/>
        <v>12.118304587133467</v>
      </c>
      <c r="H21" s="34">
        <f t="shared" si="6"/>
        <v>12.756110091719441</v>
      </c>
      <c r="I21" s="34">
        <f t="shared" si="3"/>
        <v>13.393915596305414</v>
      </c>
      <c r="J21" s="34">
        <f t="shared" si="4"/>
        <v>-8331</v>
      </c>
      <c r="L21">
        <f t="shared" si="5"/>
        <v>12.12</v>
      </c>
      <c r="M21">
        <f t="shared" si="5"/>
        <v>12.76</v>
      </c>
      <c r="N21">
        <f t="shared" si="5"/>
        <v>13.39</v>
      </c>
    </row>
    <row r="22" spans="2:14" x14ac:dyDescent="0.3">
      <c r="B22" s="32">
        <v>37653</v>
      </c>
      <c r="C22" s="33" t="str">
        <f t="shared" si="1"/>
        <v>1.2</v>
      </c>
      <c r="D22" s="33" t="str">
        <f t="shared" si="0"/>
        <v>1.3</v>
      </c>
      <c r="E22" s="33" t="str">
        <f t="shared" si="0"/>
        <v>1.3</v>
      </c>
      <c r="G22" s="34">
        <f t="shared" si="2"/>
        <v>11.954980268745382</v>
      </c>
      <c r="H22" s="34">
        <f t="shared" si="6"/>
        <v>12.584189756574087</v>
      </c>
      <c r="I22" s="34">
        <f t="shared" si="3"/>
        <v>13.213399244402792</v>
      </c>
      <c r="J22" s="34">
        <f t="shared" si="4"/>
        <v>-8116</v>
      </c>
      <c r="L22">
        <f t="shared" si="5"/>
        <v>11.95</v>
      </c>
      <c r="M22">
        <f t="shared" si="5"/>
        <v>12.58</v>
      </c>
      <c r="N22">
        <f t="shared" si="5"/>
        <v>13.21</v>
      </c>
    </row>
    <row r="23" spans="2:14" x14ac:dyDescent="0.3">
      <c r="B23" s="32">
        <v>37865</v>
      </c>
      <c r="C23" s="33" t="str">
        <f t="shared" si="1"/>
        <v>1.2</v>
      </c>
      <c r="D23" s="33" t="str">
        <f t="shared" si="0"/>
        <v>1.2</v>
      </c>
      <c r="E23" s="33" t="str">
        <f t="shared" si="0"/>
        <v>1.3</v>
      </c>
      <c r="G23" s="34">
        <f t="shared" si="2"/>
        <v>11.796090374257888</v>
      </c>
      <c r="H23" s="34">
        <f t="shared" si="6"/>
        <v>12.416937236060935</v>
      </c>
      <c r="I23" s="34">
        <f t="shared" si="3"/>
        <v>13.037784097863982</v>
      </c>
      <c r="J23" s="34">
        <f t="shared" si="4"/>
        <v>-7904</v>
      </c>
      <c r="L23">
        <f t="shared" si="5"/>
        <v>11.8</v>
      </c>
      <c r="M23">
        <f t="shared" si="5"/>
        <v>12.42</v>
      </c>
      <c r="N23">
        <f t="shared" si="5"/>
        <v>13.04</v>
      </c>
    </row>
    <row r="24" spans="2:14" x14ac:dyDescent="0.3">
      <c r="B24" s="32">
        <v>38078</v>
      </c>
      <c r="C24" s="33" t="str">
        <f t="shared" si="1"/>
        <v>1.2</v>
      </c>
      <c r="D24" s="33" t="str">
        <f t="shared" si="0"/>
        <v>1.2</v>
      </c>
      <c r="E24" s="33" t="str">
        <f t="shared" si="0"/>
        <v>1.3</v>
      </c>
      <c r="G24" s="34">
        <f t="shared" si="2"/>
        <v>11.638577675477524</v>
      </c>
      <c r="H24" s="34">
        <f t="shared" si="6"/>
        <v>12.2511343952395</v>
      </c>
      <c r="I24" s="34">
        <f t="shared" si="3"/>
        <v>12.863691115001476</v>
      </c>
      <c r="J24" s="34">
        <f t="shared" si="4"/>
        <v>-7691</v>
      </c>
      <c r="L24">
        <f t="shared" si="5"/>
        <v>11.64</v>
      </c>
      <c r="M24">
        <f t="shared" si="5"/>
        <v>12.25</v>
      </c>
      <c r="N24">
        <f t="shared" si="5"/>
        <v>12.86</v>
      </c>
    </row>
    <row r="25" spans="2:14" x14ac:dyDescent="0.3">
      <c r="B25" s="32">
        <v>38292</v>
      </c>
      <c r="C25" s="33" t="str">
        <f t="shared" si="1"/>
        <v>1.1</v>
      </c>
      <c r="D25" s="33" t="str">
        <f t="shared" si="0"/>
        <v>1.2</v>
      </c>
      <c r="E25" s="33" t="str">
        <f t="shared" si="0"/>
        <v>1.3</v>
      </c>
      <c r="G25" s="34">
        <f t="shared" si="2"/>
        <v>11.48244353136649</v>
      </c>
      <c r="H25" s="34">
        <f t="shared" si="6"/>
        <v>12.086782664596306</v>
      </c>
      <c r="I25" s="34">
        <f t="shared" si="3"/>
        <v>12.691121797826122</v>
      </c>
      <c r="J25" s="34">
        <f t="shared" si="4"/>
        <v>-7477</v>
      </c>
      <c r="L25">
        <f t="shared" si="5"/>
        <v>11.48</v>
      </c>
      <c r="M25">
        <f t="shared" si="5"/>
        <v>12.09</v>
      </c>
      <c r="N25">
        <f t="shared" si="5"/>
        <v>12.69</v>
      </c>
    </row>
    <row r="26" spans="2:14" x14ac:dyDescent="0.3">
      <c r="B26" s="32">
        <v>38504</v>
      </c>
      <c r="C26" s="33" t="str">
        <f t="shared" si="1"/>
        <v>1.1</v>
      </c>
      <c r="D26" s="33" t="str">
        <f t="shared" si="0"/>
        <v>1.2</v>
      </c>
      <c r="E26" s="33" t="str">
        <f t="shared" si="0"/>
        <v>1.3</v>
      </c>
      <c r="G26" s="34">
        <f t="shared" si="2"/>
        <v>11.329833974500286</v>
      </c>
      <c r="H26" s="34">
        <f t="shared" si="6"/>
        <v>11.926141025789775</v>
      </c>
      <c r="I26" s="34">
        <f t="shared" si="3"/>
        <v>12.522448077079265</v>
      </c>
      <c r="J26" s="34">
        <f t="shared" si="4"/>
        <v>-7265</v>
      </c>
      <c r="L26">
        <f t="shared" si="5"/>
        <v>11.33</v>
      </c>
      <c r="M26">
        <f t="shared" si="5"/>
        <v>11.93</v>
      </c>
      <c r="N26">
        <f t="shared" si="5"/>
        <v>12.52</v>
      </c>
    </row>
    <row r="27" spans="2:14" x14ac:dyDescent="0.3">
      <c r="B27" s="32">
        <v>38718</v>
      </c>
      <c r="C27" s="33" t="str">
        <f t="shared" si="1"/>
        <v>1.1</v>
      </c>
      <c r="D27" s="33" t="str">
        <f t="shared" si="0"/>
        <v>1.2</v>
      </c>
      <c r="E27" s="33" t="str">
        <f t="shared" si="0"/>
        <v>1.2</v>
      </c>
      <c r="G27" s="34">
        <f t="shared" si="2"/>
        <v>11.177841696762092</v>
      </c>
      <c r="H27" s="34">
        <f t="shared" si="6"/>
        <v>11.766149154486413</v>
      </c>
      <c r="I27" s="34">
        <f t="shared" si="3"/>
        <v>12.354456612210734</v>
      </c>
      <c r="J27" s="34">
        <f t="shared" si="4"/>
        <v>-7051</v>
      </c>
      <c r="L27">
        <f t="shared" si="5"/>
        <v>11.18</v>
      </c>
      <c r="M27">
        <f t="shared" si="5"/>
        <v>11.77</v>
      </c>
      <c r="N27">
        <f t="shared" si="5"/>
        <v>12.35</v>
      </c>
    </row>
    <row r="28" spans="2:14" x14ac:dyDescent="0.3">
      <c r="B28" s="32">
        <v>38930</v>
      </c>
      <c r="C28" s="33" t="str">
        <f t="shared" si="1"/>
        <v>1.1</v>
      </c>
      <c r="D28" s="33" t="str">
        <f t="shared" si="0"/>
        <v>1.2</v>
      </c>
      <c r="E28" s="33" t="str">
        <f t="shared" si="0"/>
        <v>1.2</v>
      </c>
      <c r="G28" s="34">
        <f t="shared" si="2"/>
        <v>11.029280507377306</v>
      </c>
      <c r="H28" s="34">
        <f t="shared" si="6"/>
        <v>11.609768955134006</v>
      </c>
      <c r="I28" s="34">
        <f t="shared" si="3"/>
        <v>12.190257402890706</v>
      </c>
      <c r="J28" s="34">
        <f t="shared" si="4"/>
        <v>-6839</v>
      </c>
      <c r="L28">
        <f t="shared" si="5"/>
        <v>11.03</v>
      </c>
      <c r="M28">
        <f t="shared" si="5"/>
        <v>11.61</v>
      </c>
      <c r="N28">
        <f t="shared" si="5"/>
        <v>12.19</v>
      </c>
    </row>
    <row r="29" spans="2:14" x14ac:dyDescent="0.3">
      <c r="B29" s="32">
        <v>39142</v>
      </c>
      <c r="C29" s="33" t="str">
        <f t="shared" si="1"/>
        <v>1.1</v>
      </c>
      <c r="D29" s="33" t="str">
        <f t="shared" si="0"/>
        <v>1.1</v>
      </c>
      <c r="E29" s="33" t="str">
        <f t="shared" si="0"/>
        <v>1.2</v>
      </c>
      <c r="G29" s="34">
        <f t="shared" si="2"/>
        <v>10.882693798182002</v>
      </c>
      <c r="H29" s="34">
        <f t="shared" si="6"/>
        <v>11.455467155981056</v>
      </c>
      <c r="I29" s="34">
        <f t="shared" si="3"/>
        <v>12.02824051378011</v>
      </c>
      <c r="J29" s="34">
        <f t="shared" si="4"/>
        <v>-6627</v>
      </c>
      <c r="L29">
        <f t="shared" si="5"/>
        <v>10.88</v>
      </c>
      <c r="M29">
        <f t="shared" si="5"/>
        <v>11.46</v>
      </c>
      <c r="N29">
        <f t="shared" si="5"/>
        <v>12.03</v>
      </c>
    </row>
    <row r="30" spans="2:14" x14ac:dyDescent="0.3">
      <c r="B30" s="32">
        <v>39356</v>
      </c>
      <c r="C30" s="33" t="str">
        <f t="shared" si="1"/>
        <v>1.1</v>
      </c>
      <c r="D30" s="33" t="str">
        <f t="shared" si="0"/>
        <v>1.1</v>
      </c>
      <c r="E30" s="33" t="str">
        <f t="shared" si="0"/>
        <v>1.2</v>
      </c>
      <c r="G30" s="34">
        <f t="shared" si="2"/>
        <v>10.736700006742886</v>
      </c>
      <c r="H30" s="34">
        <f t="shared" si="6"/>
        <v>11.301789480781986</v>
      </c>
      <c r="I30" s="34">
        <f t="shared" si="3"/>
        <v>11.866878954821086</v>
      </c>
      <c r="J30" s="34">
        <f t="shared" si="4"/>
        <v>-6413</v>
      </c>
      <c r="L30">
        <f t="shared" si="5"/>
        <v>10.74</v>
      </c>
      <c r="M30">
        <f t="shared" si="5"/>
        <v>11.3</v>
      </c>
      <c r="N30">
        <f t="shared" si="5"/>
        <v>11.87</v>
      </c>
    </row>
    <row r="31" spans="2:14" x14ac:dyDescent="0.3">
      <c r="B31" s="32">
        <v>39569</v>
      </c>
      <c r="C31" s="33" t="str">
        <f t="shared" si="1"/>
        <v>1.1</v>
      </c>
      <c r="D31" s="33" t="str">
        <f t="shared" si="0"/>
        <v>1.1</v>
      </c>
      <c r="E31" s="33" t="str">
        <f t="shared" si="0"/>
        <v>1.2</v>
      </c>
      <c r="G31" s="34">
        <f t="shared" si="2"/>
        <v>10.593333302996045</v>
      </c>
      <c r="H31" s="34">
        <f t="shared" si="6"/>
        <v>11.15087716104847</v>
      </c>
      <c r="I31" s="34">
        <f t="shared" si="3"/>
        <v>11.708421019100895</v>
      </c>
      <c r="J31" s="34">
        <f t="shared" si="4"/>
        <v>-6200</v>
      </c>
      <c r="L31">
        <f t="shared" si="5"/>
        <v>10.59</v>
      </c>
      <c r="M31">
        <f t="shared" si="5"/>
        <v>11.15</v>
      </c>
      <c r="N31">
        <f t="shared" si="5"/>
        <v>11.71</v>
      </c>
    </row>
    <row r="32" spans="2:14" x14ac:dyDescent="0.3">
      <c r="B32" s="32">
        <v>39783</v>
      </c>
      <c r="C32" s="33" t="str">
        <f t="shared" si="1"/>
        <v>1.0</v>
      </c>
      <c r="D32" s="33" t="str">
        <f t="shared" si="0"/>
        <v>1.1</v>
      </c>
      <c r="E32" s="33" t="str">
        <f t="shared" si="0"/>
        <v>1.2</v>
      </c>
      <c r="G32" s="34">
        <f t="shared" si="2"/>
        <v>10.451221347853009</v>
      </c>
      <c r="H32" s="34">
        <f t="shared" si="6"/>
        <v>11.001285629318957</v>
      </c>
      <c r="I32" s="34">
        <f t="shared" si="3"/>
        <v>11.551349910784905</v>
      </c>
      <c r="J32" s="34">
        <f t="shared" si="4"/>
        <v>-5986</v>
      </c>
      <c r="L32">
        <f t="shared" si="5"/>
        <v>10.45</v>
      </c>
      <c r="M32">
        <f t="shared" si="5"/>
        <v>11</v>
      </c>
      <c r="N32">
        <f t="shared" si="5"/>
        <v>11.55</v>
      </c>
    </row>
    <row r="33" spans="2:14" x14ac:dyDescent="0.3">
      <c r="B33" s="32">
        <v>39995</v>
      </c>
      <c r="C33" s="33" t="str">
        <f t="shared" si="1"/>
        <v>1.0</v>
      </c>
      <c r="D33" s="33" t="str">
        <f t="shared" si="0"/>
        <v>1.1</v>
      </c>
      <c r="E33" s="33" t="str">
        <f t="shared" si="0"/>
        <v>1.1</v>
      </c>
      <c r="G33" s="34">
        <f t="shared" si="2"/>
        <v>10.312317441707114</v>
      </c>
      <c r="H33" s="34">
        <f t="shared" si="6"/>
        <v>10.855070991270647</v>
      </c>
      <c r="I33" s="34">
        <f t="shared" si="3"/>
        <v>11.397824540834181</v>
      </c>
      <c r="J33" s="34">
        <f t="shared" si="4"/>
        <v>-5774</v>
      </c>
      <c r="L33">
        <f t="shared" si="5"/>
        <v>10.31</v>
      </c>
      <c r="M33">
        <f t="shared" si="5"/>
        <v>10.86</v>
      </c>
      <c r="N33">
        <f t="shared" si="5"/>
        <v>11.4</v>
      </c>
    </row>
    <row r="34" spans="2:14" x14ac:dyDescent="0.3">
      <c r="B34" s="32">
        <v>40210</v>
      </c>
      <c r="C34" s="33" t="str">
        <f t="shared" si="1"/>
        <v>1.0</v>
      </c>
      <c r="D34" s="33" t="str">
        <f t="shared" si="0"/>
        <v>1.1</v>
      </c>
      <c r="E34" s="33" t="str">
        <f t="shared" si="0"/>
        <v>1.1</v>
      </c>
      <c r="G34" s="34">
        <f t="shared" si="2"/>
        <v>10.173333295446538</v>
      </c>
      <c r="H34" s="34">
        <f t="shared" si="6"/>
        <v>10.708771889943725</v>
      </c>
      <c r="I34" s="34">
        <f t="shared" si="3"/>
        <v>11.244210484440911</v>
      </c>
      <c r="J34" s="34">
        <f t="shared" si="4"/>
        <v>-5559</v>
      </c>
      <c r="L34">
        <f t="shared" si="5"/>
        <v>10.17</v>
      </c>
      <c r="M34">
        <f t="shared" si="5"/>
        <v>10.71</v>
      </c>
      <c r="N34">
        <f t="shared" si="5"/>
        <v>11.24</v>
      </c>
    </row>
    <row r="35" spans="2:14" x14ac:dyDescent="0.3">
      <c r="B35" s="32">
        <v>40422</v>
      </c>
      <c r="C35" s="33" t="str">
        <f t="shared" si="1"/>
        <v>1.0</v>
      </c>
      <c r="D35" s="33" t="str">
        <f t="shared" si="0"/>
        <v>1.1</v>
      </c>
      <c r="E35" s="33" t="str">
        <f t="shared" si="0"/>
        <v>1.1</v>
      </c>
      <c r="G35" s="34">
        <f t="shared" si="2"/>
        <v>10.038122712278485</v>
      </c>
      <c r="H35" s="34">
        <f t="shared" si="6"/>
        <v>10.566444960293142</v>
      </c>
      <c r="I35" s="34">
        <f t="shared" si="3"/>
        <v>11.094767208307799</v>
      </c>
      <c r="J35" s="34">
        <f t="shared" si="4"/>
        <v>-5347</v>
      </c>
      <c r="L35">
        <f t="shared" si="5"/>
        <v>10.039999999999999</v>
      </c>
      <c r="M35">
        <f t="shared" si="5"/>
        <v>10.57</v>
      </c>
      <c r="N35">
        <f t="shared" si="5"/>
        <v>11.09</v>
      </c>
    </row>
    <row r="36" spans="2:14" x14ac:dyDescent="0.3">
      <c r="B36" s="32">
        <v>40634</v>
      </c>
      <c r="C36" s="33" t="str">
        <f t="shared" si="1"/>
        <v>.10</v>
      </c>
      <c r="D36" s="33" t="str">
        <f t="shared" si="0"/>
        <v>1.0</v>
      </c>
      <c r="E36" s="33" t="str">
        <f t="shared" si="0"/>
        <v>1.1</v>
      </c>
      <c r="G36" s="34">
        <f t="shared" si="2"/>
        <v>9.9047091705785242</v>
      </c>
      <c r="H36" s="34">
        <f t="shared" si="6"/>
        <v>10.426009653240552</v>
      </c>
      <c r="I36" s="34">
        <f t="shared" si="3"/>
        <v>10.94731013590258</v>
      </c>
      <c r="J36" s="34">
        <f t="shared" si="4"/>
        <v>-5135</v>
      </c>
      <c r="L36">
        <f t="shared" si="5"/>
        <v>9.9</v>
      </c>
      <c r="M36">
        <f t="shared" si="5"/>
        <v>10.43</v>
      </c>
      <c r="N36">
        <f t="shared" si="5"/>
        <v>10.95</v>
      </c>
    </row>
    <row r="37" spans="2:14" x14ac:dyDescent="0.3">
      <c r="B37" s="32">
        <v>40848</v>
      </c>
      <c r="C37" s="33" t="str">
        <f t="shared" si="1"/>
        <v>.10</v>
      </c>
      <c r="D37" s="33" t="str">
        <f t="shared" si="0"/>
        <v>1.0</v>
      </c>
      <c r="E37" s="33" t="str">
        <f t="shared" si="0"/>
        <v>1.1</v>
      </c>
      <c r="G37" s="34">
        <f t="shared" si="2"/>
        <v>9.771835263462247</v>
      </c>
      <c r="H37" s="34">
        <f t="shared" si="6"/>
        <v>10.286142382591839</v>
      </c>
      <c r="I37" s="34">
        <f t="shared" si="3"/>
        <v>10.800449501721431</v>
      </c>
      <c r="J37" s="34">
        <f t="shared" si="4"/>
        <v>-4921</v>
      </c>
      <c r="L37">
        <f t="shared" si="5"/>
        <v>9.77</v>
      </c>
      <c r="M37">
        <f t="shared" si="5"/>
        <v>10.29</v>
      </c>
      <c r="N37">
        <f t="shared" si="5"/>
        <v>10.8</v>
      </c>
    </row>
    <row r="38" spans="2:14" x14ac:dyDescent="0.3">
      <c r="B38" s="32">
        <v>41061</v>
      </c>
      <c r="C38" s="33" t="str">
        <f t="shared" si="1"/>
        <v>.10</v>
      </c>
      <c r="D38" s="33" t="str">
        <f t="shared" si="0"/>
        <v>1.0</v>
      </c>
      <c r="E38" s="33" t="str">
        <f t="shared" si="0"/>
        <v>1.1</v>
      </c>
      <c r="G38" s="34">
        <f t="shared" si="2"/>
        <v>9.6413523580630169</v>
      </c>
      <c r="H38" s="34">
        <f t="shared" si="6"/>
        <v>10.148791955855808</v>
      </c>
      <c r="I38" s="34">
        <f t="shared" si="3"/>
        <v>10.656231553648599</v>
      </c>
      <c r="J38" s="34">
        <f t="shared" si="4"/>
        <v>-4708</v>
      </c>
      <c r="L38">
        <f t="shared" si="5"/>
        <v>9.64</v>
      </c>
      <c r="M38">
        <f t="shared" si="5"/>
        <v>10.15</v>
      </c>
      <c r="N38">
        <f t="shared" si="5"/>
        <v>10.66</v>
      </c>
    </row>
    <row r="39" spans="2:14" x14ac:dyDescent="0.3">
      <c r="B39" s="32">
        <v>41275</v>
      </c>
      <c r="C39" s="33" t="str">
        <f t="shared" si="1"/>
        <v>.10</v>
      </c>
      <c r="D39" s="33" t="str">
        <f t="shared" si="0"/>
        <v>1.0</v>
      </c>
      <c r="E39" s="33" t="str">
        <f t="shared" si="0"/>
        <v>1.1</v>
      </c>
      <c r="G39" s="34">
        <f t="shared" si="2"/>
        <v>9.5120114419757513</v>
      </c>
      <c r="H39" s="34">
        <f t="shared" si="6"/>
        <v>10.012643623132369</v>
      </c>
      <c r="I39" s="34">
        <f t="shared" si="3"/>
        <v>10.513275804288988</v>
      </c>
      <c r="J39" s="34">
        <f t="shared" si="4"/>
        <v>-4494</v>
      </c>
      <c r="L39">
        <f t="shared" si="5"/>
        <v>9.51</v>
      </c>
      <c r="M39">
        <f t="shared" si="5"/>
        <v>10.01</v>
      </c>
      <c r="N39">
        <f t="shared" si="5"/>
        <v>10.51</v>
      </c>
    </row>
    <row r="40" spans="2:14" x14ac:dyDescent="0.3">
      <c r="B40" s="32">
        <v>41487</v>
      </c>
      <c r="C40" s="33" t="str">
        <f t="shared" si="1"/>
        <v>.09</v>
      </c>
      <c r="D40" s="33" t="str">
        <f t="shared" si="0"/>
        <v>.10</v>
      </c>
      <c r="E40" s="33" t="str">
        <f t="shared" si="0"/>
        <v>1.0</v>
      </c>
      <c r="G40" s="34">
        <f t="shared" si="2"/>
        <v>9.3855902802168618</v>
      </c>
      <c r="H40" s="34">
        <f t="shared" si="6"/>
        <v>9.879568716017749</v>
      </c>
      <c r="I40" s="34">
        <f t="shared" si="3"/>
        <v>10.373547151818636</v>
      </c>
      <c r="J40" s="34">
        <f t="shared" si="4"/>
        <v>-4282</v>
      </c>
      <c r="L40">
        <f t="shared" si="5"/>
        <v>9.39</v>
      </c>
      <c r="M40">
        <f t="shared" si="5"/>
        <v>9.8800000000000008</v>
      </c>
      <c r="N40">
        <f t="shared" si="5"/>
        <v>10.37</v>
      </c>
    </row>
    <row r="41" spans="2:14" x14ac:dyDescent="0.3">
      <c r="B41" s="32">
        <v>41699</v>
      </c>
      <c r="C41" s="33" t="str">
        <f t="shared" si="1"/>
        <v>.09</v>
      </c>
      <c r="D41" s="33" t="str">
        <f t="shared" si="0"/>
        <v>.10</v>
      </c>
      <c r="E41" s="33" t="str">
        <f t="shared" si="0"/>
        <v>1.0</v>
      </c>
      <c r="G41" s="34">
        <f t="shared" si="2"/>
        <v>9.2608493424818779</v>
      </c>
      <c r="H41" s="34">
        <f t="shared" si="6"/>
        <v>9.7482624657703987</v>
      </c>
      <c r="I41" s="34">
        <f t="shared" si="3"/>
        <v>10.235675589058919</v>
      </c>
      <c r="J41" s="34">
        <f t="shared" si="4"/>
        <v>-4070</v>
      </c>
      <c r="L41">
        <f t="shared" si="5"/>
        <v>9.26</v>
      </c>
      <c r="M41">
        <f t="shared" si="5"/>
        <v>9.75</v>
      </c>
      <c r="N41">
        <f t="shared" si="5"/>
        <v>10.24</v>
      </c>
    </row>
    <row r="42" spans="2:14" x14ac:dyDescent="0.3">
      <c r="B42" s="32">
        <v>41913</v>
      </c>
      <c r="C42" s="33" t="str">
        <f t="shared" si="1"/>
        <v>.09</v>
      </c>
      <c r="D42" s="33" t="str">
        <f t="shared" si="0"/>
        <v>.10</v>
      </c>
      <c r="E42" s="33" t="str">
        <f t="shared" si="0"/>
        <v>1.0</v>
      </c>
      <c r="G42" s="34">
        <f t="shared" si="2"/>
        <v>9.1366129601551762</v>
      </c>
      <c r="H42" s="34">
        <f t="shared" si="6"/>
        <v>9.6174873264791341</v>
      </c>
      <c r="I42" s="34">
        <f t="shared" si="3"/>
        <v>10.098361692803092</v>
      </c>
      <c r="J42" s="34">
        <f t="shared" si="4"/>
        <v>-3856</v>
      </c>
      <c r="L42">
        <f t="shared" si="5"/>
        <v>9.14</v>
      </c>
      <c r="M42">
        <f t="shared" si="5"/>
        <v>9.6199999999999992</v>
      </c>
      <c r="N42">
        <f t="shared" si="5"/>
        <v>10.1</v>
      </c>
    </row>
    <row r="43" spans="2:14" x14ac:dyDescent="0.3">
      <c r="B43" s="32">
        <v>42125</v>
      </c>
      <c r="C43" s="33" t="str">
        <f t="shared" si="1"/>
        <v>.09</v>
      </c>
      <c r="D43" s="33" t="str">
        <f t="shared" si="0"/>
        <v>.09</v>
      </c>
      <c r="E43" s="33" t="str">
        <f t="shared" si="0"/>
        <v>.10</v>
      </c>
      <c r="G43" s="34">
        <f t="shared" si="2"/>
        <v>9.0151811019188681</v>
      </c>
      <c r="H43" s="34">
        <f t="shared" si="6"/>
        <v>9.4896643178093356</v>
      </c>
      <c r="I43" s="34">
        <f t="shared" si="3"/>
        <v>9.9641475336998031</v>
      </c>
      <c r="J43" s="34">
        <f t="shared" si="4"/>
        <v>-3644</v>
      </c>
      <c r="L43">
        <f t="shared" si="5"/>
        <v>9.02</v>
      </c>
      <c r="M43">
        <f t="shared" si="5"/>
        <v>9.49</v>
      </c>
      <c r="N43">
        <f t="shared" si="5"/>
        <v>9.9600000000000009</v>
      </c>
    </row>
    <row r="44" spans="2:14" x14ac:dyDescent="0.3">
      <c r="B44" s="32">
        <v>42339</v>
      </c>
      <c r="C44" s="33" t="str">
        <f t="shared" si="1"/>
        <v>.09</v>
      </c>
      <c r="D44" s="33" t="str">
        <f t="shared" si="0"/>
        <v>.09</v>
      </c>
      <c r="E44" s="33" t="str">
        <f t="shared" si="0"/>
        <v>.10</v>
      </c>
      <c r="G44" s="34">
        <f t="shared" si="2"/>
        <v>8.8942404144395191</v>
      </c>
      <c r="H44" s="34">
        <f t="shared" si="6"/>
        <v>9.3623583309889682</v>
      </c>
      <c r="I44" s="34">
        <f t="shared" si="3"/>
        <v>9.8304762475384173</v>
      </c>
      <c r="J44" s="34">
        <f t="shared" si="4"/>
        <v>-3430</v>
      </c>
      <c r="L44">
        <f t="shared" si="5"/>
        <v>8.89</v>
      </c>
      <c r="M44">
        <f t="shared" si="5"/>
        <v>9.36</v>
      </c>
      <c r="N44">
        <f t="shared" si="5"/>
        <v>9.83</v>
      </c>
    </row>
    <row r="45" spans="2:14" x14ac:dyDescent="0.3">
      <c r="B45" s="32">
        <v>42552</v>
      </c>
      <c r="C45" s="33" t="str">
        <f t="shared" si="1"/>
        <v>.09</v>
      </c>
      <c r="D45" s="33" t="str">
        <f t="shared" si="0"/>
        <v>.09</v>
      </c>
      <c r="E45" s="33" t="str">
        <f t="shared" si="0"/>
        <v>.10</v>
      </c>
      <c r="G45" s="34">
        <f t="shared" si="2"/>
        <v>8.7754759961592903</v>
      </c>
      <c r="H45" s="34">
        <f t="shared" si="6"/>
        <v>9.2373431538518851</v>
      </c>
      <c r="I45" s="34">
        <f t="shared" si="3"/>
        <v>9.6992103115444799</v>
      </c>
      <c r="J45" s="34">
        <f t="shared" si="4"/>
        <v>-3217</v>
      </c>
      <c r="L45">
        <f t="shared" si="5"/>
        <v>8.7799999999999994</v>
      </c>
      <c r="M45">
        <f t="shared" si="5"/>
        <v>9.24</v>
      </c>
      <c r="N45">
        <f t="shared" si="5"/>
        <v>9.6999999999999993</v>
      </c>
    </row>
    <row r="46" spans="2:14" x14ac:dyDescent="0.3">
      <c r="B46" s="32">
        <v>42767</v>
      </c>
      <c r="C46" s="35" t="str">
        <f t="shared" si="1"/>
        <v>.09</v>
      </c>
      <c r="D46" s="36" t="str">
        <f t="shared" si="0"/>
        <v>.09</v>
      </c>
      <c r="E46" s="37" t="str">
        <f t="shared" si="0"/>
        <v>.10</v>
      </c>
      <c r="G46" s="34">
        <f t="shared" si="2"/>
        <v>8.6572046137808147</v>
      </c>
      <c r="H46" s="34">
        <f t="shared" si="6"/>
        <v>9.112846961874542</v>
      </c>
      <c r="I46" s="34">
        <f t="shared" si="3"/>
        <v>9.5684893099682693</v>
      </c>
      <c r="J46" s="34">
        <f t="shared" si="4"/>
        <v>-3002</v>
      </c>
      <c r="L46">
        <f t="shared" si="5"/>
        <v>8.66</v>
      </c>
      <c r="M46">
        <f t="shared" si="5"/>
        <v>9.11</v>
      </c>
      <c r="N46">
        <f t="shared" si="5"/>
        <v>9.57</v>
      </c>
    </row>
    <row r="47" spans="2:14" x14ac:dyDescent="0.3">
      <c r="B47" s="32">
        <v>42979</v>
      </c>
      <c r="C47" s="38" t="str">
        <f t="shared" si="1"/>
        <v>.09</v>
      </c>
      <c r="D47" s="39" t="str">
        <f t="shared" si="0"/>
        <v>.09</v>
      </c>
      <c r="E47" s="40" t="str">
        <f t="shared" si="0"/>
        <v>.09</v>
      </c>
      <c r="G47" s="34">
        <f t="shared" si="2"/>
        <v>8.5421444215664888</v>
      </c>
      <c r="H47" s="34">
        <f t="shared" si="6"/>
        <v>8.9917309700699892</v>
      </c>
      <c r="I47" s="34">
        <f t="shared" si="3"/>
        <v>9.4413175185734897</v>
      </c>
      <c r="J47" s="34">
        <f t="shared" si="4"/>
        <v>-2790</v>
      </c>
      <c r="L47">
        <f t="shared" si="5"/>
        <v>8.5399999999999991</v>
      </c>
      <c r="M47">
        <f t="shared" si="5"/>
        <v>8.99</v>
      </c>
      <c r="N47">
        <f t="shared" si="5"/>
        <v>9.44</v>
      </c>
    </row>
    <row r="48" spans="2:14" x14ac:dyDescent="0.3">
      <c r="B48" s="32">
        <v>43191</v>
      </c>
      <c r="C48" s="38" t="str">
        <f t="shared" si="1"/>
        <v>.08</v>
      </c>
      <c r="D48" s="39" t="str">
        <f t="shared" si="0"/>
        <v>.09</v>
      </c>
      <c r="E48" s="40" t="str">
        <f t="shared" si="0"/>
        <v>.09</v>
      </c>
      <c r="G48" s="41">
        <f t="shared" si="2"/>
        <v>8.4286134582918759</v>
      </c>
      <c r="H48" s="41">
        <f t="shared" si="6"/>
        <v>8.8722246929388167</v>
      </c>
      <c r="I48" s="41">
        <f t="shared" si="3"/>
        <v>9.3158359275857574</v>
      </c>
      <c r="J48" s="34">
        <f t="shared" si="4"/>
        <v>-2578</v>
      </c>
      <c r="L48">
        <f t="shared" si="5"/>
        <v>8.43</v>
      </c>
      <c r="M48">
        <f t="shared" si="5"/>
        <v>8.8699999999999992</v>
      </c>
      <c r="N48">
        <f t="shared" si="5"/>
        <v>9.32</v>
      </c>
    </row>
    <row r="49" spans="2:14" s="46" customFormat="1" x14ac:dyDescent="0.3">
      <c r="B49" s="42">
        <v>43405</v>
      </c>
      <c r="C49" s="43" t="str">
        <f t="shared" si="1"/>
        <v>.08</v>
      </c>
      <c r="D49" s="44" t="str">
        <f t="shared" si="0"/>
        <v>.09</v>
      </c>
      <c r="E49" s="45" t="str">
        <f t="shared" si="0"/>
        <v>.09</v>
      </c>
      <c r="G49" s="47">
        <f t="shared" si="2"/>
        <v>8.3155417080275846</v>
      </c>
      <c r="H49" s="47">
        <f t="shared" si="6"/>
        <v>8.753201797923774</v>
      </c>
      <c r="I49" s="47">
        <f t="shared" si="3"/>
        <v>9.1908618878199633</v>
      </c>
      <c r="J49" s="48">
        <f t="shared" si="4"/>
        <v>-2364</v>
      </c>
      <c r="L49">
        <f t="shared" si="5"/>
        <v>8.32</v>
      </c>
      <c r="M49">
        <f t="shared" si="5"/>
        <v>8.75</v>
      </c>
      <c r="N49">
        <f t="shared" si="5"/>
        <v>9.19</v>
      </c>
    </row>
    <row r="50" spans="2:14" s="46" customFormat="1" x14ac:dyDescent="0.3">
      <c r="B50" s="42">
        <v>43617</v>
      </c>
      <c r="C50" s="43" t="str">
        <f t="shared" si="1"/>
        <v>.08</v>
      </c>
      <c r="D50" s="44" t="str">
        <f t="shared" si="0"/>
        <v>.09</v>
      </c>
      <c r="E50" s="45" t="str">
        <f t="shared" si="0"/>
        <v>.09</v>
      </c>
      <c r="G50" s="47">
        <f t="shared" si="2"/>
        <v>8.2050224503714997</v>
      </c>
      <c r="H50" s="47">
        <f t="shared" si="6"/>
        <v>8.6368657372331583</v>
      </c>
      <c r="I50" s="47">
        <f t="shared" si="3"/>
        <v>9.0687090240948169</v>
      </c>
      <c r="J50" s="48">
        <f t="shared" si="4"/>
        <v>-2152</v>
      </c>
      <c r="L50">
        <f t="shared" si="5"/>
        <v>8.2100000000000009</v>
      </c>
      <c r="M50">
        <f t="shared" si="5"/>
        <v>8.64</v>
      </c>
      <c r="N50">
        <f t="shared" si="5"/>
        <v>9.07</v>
      </c>
    </row>
    <row r="51" spans="2:14" s="46" customFormat="1" x14ac:dyDescent="0.3">
      <c r="B51" s="42">
        <v>43831</v>
      </c>
      <c r="C51" s="43" t="str">
        <f t="shared" si="1"/>
        <v>.08</v>
      </c>
      <c r="D51" s="44" t="str">
        <f t="shared" si="0"/>
        <v>.09</v>
      </c>
      <c r="E51" s="45" t="str">
        <f t="shared" si="0"/>
        <v>.09</v>
      </c>
      <c r="G51" s="47">
        <f t="shared" si="2"/>
        <v>8.0949502239000619</v>
      </c>
      <c r="H51" s="47">
        <f t="shared" si="6"/>
        <v>8.5210002356842764</v>
      </c>
      <c r="I51" s="47">
        <f t="shared" si="3"/>
        <v>8.947050247468491</v>
      </c>
      <c r="J51" s="48">
        <f t="shared" si="4"/>
        <v>-1938</v>
      </c>
      <c r="K51" s="49">
        <f>B51</f>
        <v>43831</v>
      </c>
      <c r="L51">
        <f t="shared" si="5"/>
        <v>8.09</v>
      </c>
      <c r="M51">
        <f t="shared" si="5"/>
        <v>8.52</v>
      </c>
      <c r="N51">
        <f t="shared" si="5"/>
        <v>8.9499999999999993</v>
      </c>
    </row>
    <row r="52" spans="2:14" s="46" customFormat="1" x14ac:dyDescent="0.3">
      <c r="B52" s="42">
        <v>44044</v>
      </c>
      <c r="C52" s="43" t="str">
        <f t="shared" si="1"/>
        <v>.08</v>
      </c>
      <c r="D52" s="44" t="str">
        <f t="shared" si="0"/>
        <v>.08</v>
      </c>
      <c r="E52" s="45" t="str">
        <f t="shared" si="0"/>
        <v>.09</v>
      </c>
      <c r="G52" s="47">
        <f t="shared" si="2"/>
        <v>7.9868586939265649</v>
      </c>
      <c r="H52" s="47">
        <f t="shared" si="6"/>
        <v>8.4072196778174373</v>
      </c>
      <c r="I52" s="47">
        <f t="shared" si="3"/>
        <v>8.8275806617083088</v>
      </c>
      <c r="J52" s="48">
        <f t="shared" si="4"/>
        <v>-1725</v>
      </c>
      <c r="K52" s="49">
        <f t="shared" ref="K52:K81" si="7">B52</f>
        <v>44044</v>
      </c>
      <c r="L52">
        <f t="shared" si="5"/>
        <v>7.99</v>
      </c>
      <c r="M52">
        <f t="shared" si="5"/>
        <v>8.41</v>
      </c>
      <c r="N52">
        <f t="shared" si="5"/>
        <v>8.83</v>
      </c>
    </row>
    <row r="53" spans="2:14" s="46" customFormat="1" x14ac:dyDescent="0.3">
      <c r="B53" s="42">
        <v>44256</v>
      </c>
      <c r="C53" s="43" t="str">
        <f t="shared" si="1"/>
        <v>.08</v>
      </c>
      <c r="D53" s="44" t="str">
        <f t="shared" si="0"/>
        <v>.08</v>
      </c>
      <c r="E53" s="45" t="str">
        <f t="shared" si="0"/>
        <v>.09</v>
      </c>
      <c r="G53" s="47">
        <f t="shared" si="2"/>
        <v>7.8807078591583766</v>
      </c>
      <c r="H53" s="47">
        <f t="shared" si="6"/>
        <v>8.2954819570088176</v>
      </c>
      <c r="I53" s="47">
        <f t="shared" si="3"/>
        <v>8.7102560548592596</v>
      </c>
      <c r="J53" s="48">
        <f t="shared" si="4"/>
        <v>-1513</v>
      </c>
      <c r="K53" s="49">
        <f t="shared" si="7"/>
        <v>44256</v>
      </c>
      <c r="L53">
        <f t="shared" si="5"/>
        <v>7.88</v>
      </c>
      <c r="M53">
        <f t="shared" si="5"/>
        <v>8.3000000000000007</v>
      </c>
      <c r="N53">
        <f t="shared" si="5"/>
        <v>8.7100000000000009</v>
      </c>
    </row>
    <row r="54" spans="2:14" s="46" customFormat="1" x14ac:dyDescent="0.3">
      <c r="B54" s="42">
        <v>44470</v>
      </c>
      <c r="C54" s="43" t="str">
        <f t="shared" si="1"/>
        <v>.08</v>
      </c>
      <c r="D54" s="44" t="str">
        <f t="shared" si="0"/>
        <v>.08</v>
      </c>
      <c r="E54" s="45" t="str">
        <f t="shared" si="0"/>
        <v>.09</v>
      </c>
      <c r="G54" s="47">
        <f t="shared" si="2"/>
        <v>7.7749863860636585</v>
      </c>
      <c r="H54" s="47">
        <f t="shared" si="6"/>
        <v>8.1841961958564831</v>
      </c>
      <c r="I54" s="47">
        <f t="shared" si="3"/>
        <v>8.5934060056493085</v>
      </c>
      <c r="J54" s="48">
        <f t="shared" si="4"/>
        <v>-1299</v>
      </c>
      <c r="K54" s="49">
        <f t="shared" si="7"/>
        <v>44470</v>
      </c>
      <c r="L54">
        <f t="shared" si="5"/>
        <v>7.77</v>
      </c>
      <c r="M54">
        <f t="shared" si="5"/>
        <v>8.18</v>
      </c>
      <c r="N54">
        <f t="shared" si="5"/>
        <v>8.59</v>
      </c>
    </row>
    <row r="55" spans="2:14" s="46" customFormat="1" x14ac:dyDescent="0.3">
      <c r="B55" s="42">
        <v>44682</v>
      </c>
      <c r="C55" s="43" t="str">
        <f t="shared" si="1"/>
        <v>.08</v>
      </c>
      <c r="D55" s="44" t="str">
        <f t="shared" si="0"/>
        <v>.08</v>
      </c>
      <c r="E55" s="45" t="str">
        <f t="shared" si="0"/>
        <v>.08</v>
      </c>
      <c r="G55" s="47">
        <f t="shared" si="2"/>
        <v>7.6716514797106079</v>
      </c>
      <c r="H55" s="47">
        <f t="shared" si="6"/>
        <v>8.0754226102216933</v>
      </c>
      <c r="I55" s="47">
        <f t="shared" si="3"/>
        <v>8.4791937407327787</v>
      </c>
      <c r="J55" s="48">
        <f t="shared" si="4"/>
        <v>-1087</v>
      </c>
      <c r="K55" s="49">
        <f t="shared" si="7"/>
        <v>44682</v>
      </c>
      <c r="L55">
        <f t="shared" si="5"/>
        <v>7.67</v>
      </c>
      <c r="M55">
        <f t="shared" si="5"/>
        <v>8.08</v>
      </c>
      <c r="N55">
        <f t="shared" si="5"/>
        <v>8.48</v>
      </c>
    </row>
    <row r="56" spans="2:14" s="46" customFormat="1" x14ac:dyDescent="0.3">
      <c r="B56" s="42">
        <v>44896</v>
      </c>
      <c r="C56" s="43" t="str">
        <f t="shared" si="1"/>
        <v>.08</v>
      </c>
      <c r="D56" s="44" t="str">
        <f t="shared" si="0"/>
        <v>.08</v>
      </c>
      <c r="E56" s="45" t="str">
        <f t="shared" si="0"/>
        <v>.08</v>
      </c>
      <c r="G56" s="47">
        <f t="shared" si="2"/>
        <v>7.5687345450901047</v>
      </c>
      <c r="H56" s="47">
        <f t="shared" si="6"/>
        <v>7.9670889948316894</v>
      </c>
      <c r="I56" s="47">
        <f t="shared" si="3"/>
        <v>8.365443444573275</v>
      </c>
      <c r="J56" s="48">
        <f t="shared" si="4"/>
        <v>-873</v>
      </c>
      <c r="K56" s="49">
        <f t="shared" si="7"/>
        <v>44896</v>
      </c>
      <c r="L56">
        <f t="shared" si="5"/>
        <v>7.57</v>
      </c>
      <c r="M56">
        <f t="shared" si="5"/>
        <v>7.97</v>
      </c>
      <c r="N56">
        <f t="shared" si="5"/>
        <v>8.3699999999999992</v>
      </c>
    </row>
    <row r="57" spans="2:14" s="46" customFormat="1" x14ac:dyDescent="0.3">
      <c r="B57" s="42">
        <v>45108</v>
      </c>
      <c r="C57" s="43" t="str">
        <f t="shared" si="1"/>
        <v>.07</v>
      </c>
      <c r="D57" s="44" t="str">
        <f t="shared" si="0"/>
        <v>.08</v>
      </c>
      <c r="E57" s="45" t="str">
        <f t="shared" si="0"/>
        <v>.08</v>
      </c>
      <c r="G57" s="47">
        <f t="shared" si="2"/>
        <v>7.4681408672889589</v>
      </c>
      <c r="H57" s="47">
        <f t="shared" si="6"/>
        <v>7.8612009129357467</v>
      </c>
      <c r="I57" s="47">
        <f t="shared" si="3"/>
        <v>8.2542609585825346</v>
      </c>
      <c r="J57" s="48">
        <f t="shared" si="4"/>
        <v>-661</v>
      </c>
      <c r="K57" s="49">
        <f t="shared" si="7"/>
        <v>45108</v>
      </c>
      <c r="L57">
        <f t="shared" si="5"/>
        <v>7.47</v>
      </c>
      <c r="M57">
        <f t="shared" si="5"/>
        <v>7.86</v>
      </c>
      <c r="N57">
        <f t="shared" si="5"/>
        <v>8.25</v>
      </c>
    </row>
    <row r="58" spans="2:14" s="46" customFormat="1" x14ac:dyDescent="0.3">
      <c r="B58" s="42">
        <v>45323</v>
      </c>
      <c r="C58" s="43" t="str">
        <f t="shared" si="1"/>
        <v>.07</v>
      </c>
      <c r="D58" s="44" t="str">
        <f t="shared" si="0"/>
        <v>.08</v>
      </c>
      <c r="E58" s="45" t="str">
        <f t="shared" si="0"/>
        <v>.08</v>
      </c>
      <c r="G58" s="47">
        <f t="shared" si="2"/>
        <v>7.3674890799035184</v>
      </c>
      <c r="H58" s="47">
        <f t="shared" si="6"/>
        <v>7.7552516630563355</v>
      </c>
      <c r="I58" s="47">
        <f t="shared" si="3"/>
        <v>8.1430142462091535</v>
      </c>
      <c r="J58" s="48">
        <f t="shared" si="4"/>
        <v>-446</v>
      </c>
      <c r="K58" s="49">
        <f t="shared" si="7"/>
        <v>45323</v>
      </c>
      <c r="L58">
        <f t="shared" si="5"/>
        <v>7.37</v>
      </c>
      <c r="M58">
        <f t="shared" si="5"/>
        <v>7.76</v>
      </c>
      <c r="N58">
        <f t="shared" si="5"/>
        <v>8.14</v>
      </c>
    </row>
    <row r="59" spans="2:14" s="46" customFormat="1" x14ac:dyDescent="0.3">
      <c r="B59" s="42">
        <v>45536</v>
      </c>
      <c r="C59" s="43" t="str">
        <f t="shared" si="1"/>
        <v>.07</v>
      </c>
      <c r="D59" s="44" t="str">
        <f t="shared" si="0"/>
        <v>.08</v>
      </c>
      <c r="E59" s="45" t="str">
        <f t="shared" si="0"/>
        <v>.08</v>
      </c>
      <c r="G59" s="47">
        <f t="shared" si="2"/>
        <v>7.2691113079984371</v>
      </c>
      <c r="H59" s="47">
        <f t="shared" si="6"/>
        <v>7.6516961136825659</v>
      </c>
      <c r="I59" s="47">
        <f t="shared" si="3"/>
        <v>8.0342809193666938</v>
      </c>
      <c r="J59" s="48">
        <f t="shared" si="4"/>
        <v>-233</v>
      </c>
      <c r="K59" s="49">
        <f t="shared" si="7"/>
        <v>45536</v>
      </c>
      <c r="L59">
        <f t="shared" si="5"/>
        <v>7.27</v>
      </c>
      <c r="M59">
        <f t="shared" si="5"/>
        <v>7.65</v>
      </c>
      <c r="N59">
        <f t="shared" si="5"/>
        <v>8.0299999999999994</v>
      </c>
    </row>
    <row r="60" spans="2:14" s="46" customFormat="1" x14ac:dyDescent="0.3">
      <c r="B60" s="42">
        <v>45748</v>
      </c>
      <c r="C60" s="43" t="str">
        <f t="shared" si="1"/>
        <v>.07</v>
      </c>
      <c r="D60" s="44" t="str">
        <f t="shared" si="0"/>
        <v>.08</v>
      </c>
      <c r="E60" s="45" t="str">
        <f t="shared" si="0"/>
        <v>.08</v>
      </c>
      <c r="G60" s="47">
        <f t="shared" si="2"/>
        <v>7.1724998287001158</v>
      </c>
      <c r="H60" s="47">
        <f t="shared" si="6"/>
        <v>7.5499998196843325</v>
      </c>
      <c r="I60" s="47">
        <f t="shared" si="3"/>
        <v>7.9274998106685493</v>
      </c>
      <c r="J60" s="48">
        <f t="shared" si="4"/>
        <v>-21</v>
      </c>
      <c r="K60" s="49">
        <f t="shared" si="7"/>
        <v>45748</v>
      </c>
      <c r="L60">
        <f t="shared" si="5"/>
        <v>7.17</v>
      </c>
      <c r="M60">
        <f t="shared" si="5"/>
        <v>7.55</v>
      </c>
      <c r="N60">
        <f t="shared" si="5"/>
        <v>7.93</v>
      </c>
    </row>
    <row r="61" spans="2:14" s="46" customFormat="1" x14ac:dyDescent="0.3">
      <c r="B61" s="42">
        <v>45962</v>
      </c>
      <c r="C61" s="43" t="str">
        <f t="shared" si="1"/>
        <v>.07</v>
      </c>
      <c r="D61" s="44" t="str">
        <f t="shared" si="0"/>
        <v>.07</v>
      </c>
      <c r="E61" s="45" t="str">
        <f t="shared" si="0"/>
        <v>.08</v>
      </c>
      <c r="G61" s="47">
        <f t="shared" si="2"/>
        <v>7.076279126040701</v>
      </c>
      <c r="H61" s="47">
        <f t="shared" si="6"/>
        <v>7.4487148695165279</v>
      </c>
      <c r="I61" s="47">
        <f t="shared" si="3"/>
        <v>7.8211506129923549</v>
      </c>
      <c r="J61" s="48">
        <f t="shared" si="4"/>
        <v>193</v>
      </c>
      <c r="K61" s="49">
        <f t="shared" si="7"/>
        <v>45962</v>
      </c>
      <c r="L61">
        <f t="shared" si="5"/>
        <v>7.08</v>
      </c>
      <c r="M61">
        <f t="shared" si="5"/>
        <v>7.45</v>
      </c>
      <c r="N61">
        <f t="shared" si="5"/>
        <v>7.82</v>
      </c>
    </row>
    <row r="62" spans="2:14" s="46" customFormat="1" x14ac:dyDescent="0.3">
      <c r="B62" s="42">
        <v>46174</v>
      </c>
      <c r="C62" s="43" t="str">
        <f t="shared" si="1"/>
        <v>.07</v>
      </c>
      <c r="D62" s="44" t="str">
        <f t="shared" si="0"/>
        <v>.07</v>
      </c>
      <c r="E62" s="45" t="str">
        <f t="shared" si="0"/>
        <v>.08</v>
      </c>
      <c r="G62" s="47">
        <f t="shared" si="2"/>
        <v>6.9822305188137923</v>
      </c>
      <c r="H62" s="47">
        <f t="shared" si="6"/>
        <v>7.3497163355934658</v>
      </c>
      <c r="I62" s="47">
        <f t="shared" si="3"/>
        <v>7.7172021523731393</v>
      </c>
      <c r="J62" s="48">
        <f t="shared" si="4"/>
        <v>405</v>
      </c>
      <c r="K62" s="49">
        <f t="shared" si="7"/>
        <v>46174</v>
      </c>
      <c r="L62">
        <f t="shared" si="5"/>
        <v>6.98</v>
      </c>
      <c r="M62">
        <f t="shared" si="5"/>
        <v>7.35</v>
      </c>
      <c r="N62">
        <f t="shared" si="5"/>
        <v>7.72</v>
      </c>
    </row>
    <row r="63" spans="2:14" s="46" customFormat="1" x14ac:dyDescent="0.3">
      <c r="B63" s="42">
        <v>46388</v>
      </c>
      <c r="C63" s="43" t="str">
        <f t="shared" si="1"/>
        <v>.07</v>
      </c>
      <c r="D63" s="44" t="str">
        <f t="shared" si="0"/>
        <v>.07</v>
      </c>
      <c r="E63" s="45" t="str">
        <f t="shared" si="0"/>
        <v>.08</v>
      </c>
      <c r="G63" s="47">
        <f t="shared" si="2"/>
        <v>6.8885623218537892</v>
      </c>
      <c r="H63" s="47">
        <f t="shared" si="6"/>
        <v>7.2511182335303044</v>
      </c>
      <c r="I63" s="47">
        <f t="shared" si="3"/>
        <v>7.6136741452068195</v>
      </c>
      <c r="J63" s="48">
        <f t="shared" si="4"/>
        <v>619</v>
      </c>
      <c r="K63" s="49">
        <f t="shared" si="7"/>
        <v>46388</v>
      </c>
      <c r="L63">
        <f t="shared" si="5"/>
        <v>6.89</v>
      </c>
      <c r="M63">
        <f t="shared" si="5"/>
        <v>7.25</v>
      </c>
      <c r="N63">
        <f t="shared" si="5"/>
        <v>7.61</v>
      </c>
    </row>
    <row r="64" spans="2:14" s="46" customFormat="1" x14ac:dyDescent="0.3">
      <c r="B64" s="42">
        <v>46600</v>
      </c>
      <c r="C64" s="43" t="str">
        <f t="shared" si="1"/>
        <v>.07</v>
      </c>
      <c r="D64" s="44" t="str">
        <f t="shared" si="0"/>
        <v>.07</v>
      </c>
      <c r="E64" s="45" t="str">
        <f t="shared" si="0"/>
        <v>.08</v>
      </c>
      <c r="G64" s="47">
        <f t="shared" si="2"/>
        <v>6.7970085998161727</v>
      </c>
      <c r="H64" s="47">
        <f t="shared" si="6"/>
        <v>7.15474589454334</v>
      </c>
      <c r="I64" s="47">
        <f t="shared" si="3"/>
        <v>7.5124831892705073</v>
      </c>
      <c r="J64" s="48">
        <f t="shared" si="4"/>
        <v>831</v>
      </c>
      <c r="K64" s="49">
        <f t="shared" si="7"/>
        <v>46600</v>
      </c>
      <c r="L64">
        <f t="shared" si="5"/>
        <v>6.8</v>
      </c>
      <c r="M64">
        <f t="shared" si="5"/>
        <v>7.15</v>
      </c>
      <c r="N64">
        <f t="shared" si="5"/>
        <v>7.51</v>
      </c>
    </row>
    <row r="65" spans="2:14" s="46" customFormat="1" x14ac:dyDescent="0.3">
      <c r="B65" s="42">
        <v>46813</v>
      </c>
      <c r="C65" s="43" t="str">
        <f t="shared" si="1"/>
        <v>.07</v>
      </c>
      <c r="D65" s="44" t="str">
        <f t="shared" si="0"/>
        <v>.07</v>
      </c>
      <c r="E65" s="45" t="str">
        <f t="shared" si="0"/>
        <v>.07</v>
      </c>
      <c r="G65" s="47">
        <f t="shared" si="2"/>
        <v>6.706248429774857</v>
      </c>
      <c r="H65" s="47">
        <f t="shared" si="6"/>
        <v>7.0592088734472185</v>
      </c>
      <c r="I65" s="47">
        <f t="shared" si="3"/>
        <v>7.4121693171195799</v>
      </c>
      <c r="J65" s="48">
        <f t="shared" si="4"/>
        <v>1044</v>
      </c>
      <c r="K65" s="49">
        <f t="shared" si="7"/>
        <v>46813</v>
      </c>
      <c r="L65">
        <f t="shared" si="5"/>
        <v>6.71</v>
      </c>
      <c r="M65">
        <f t="shared" si="5"/>
        <v>7.06</v>
      </c>
      <c r="N65">
        <f t="shared" si="5"/>
        <v>7.41</v>
      </c>
    </row>
    <row r="66" spans="2:14" s="46" customFormat="1" x14ac:dyDescent="0.3">
      <c r="B66" s="42">
        <v>47027</v>
      </c>
      <c r="C66" s="43" t="str">
        <f t="shared" si="1"/>
        <v>.07</v>
      </c>
      <c r="D66" s="44" t="str">
        <f t="shared" si="0"/>
        <v>.07</v>
      </c>
      <c r="E66" s="45" t="str">
        <f t="shared" si="0"/>
        <v>.07</v>
      </c>
      <c r="G66" s="47">
        <f t="shared" si="2"/>
        <v>6.6162825947755302</v>
      </c>
      <c r="H66" s="47">
        <f t="shared" si="6"/>
        <v>6.9645079945005586</v>
      </c>
      <c r="I66" s="47">
        <f t="shared" si="3"/>
        <v>7.312733394225587</v>
      </c>
      <c r="J66" s="48">
        <f t="shared" si="4"/>
        <v>1258</v>
      </c>
      <c r="K66" s="49">
        <f t="shared" si="7"/>
        <v>47027</v>
      </c>
      <c r="L66">
        <f t="shared" si="5"/>
        <v>6.62</v>
      </c>
      <c r="M66">
        <f t="shared" si="5"/>
        <v>6.96</v>
      </c>
      <c r="N66">
        <f t="shared" si="5"/>
        <v>7.31</v>
      </c>
    </row>
    <row r="67" spans="2:14" s="46" customFormat="1" x14ac:dyDescent="0.3">
      <c r="B67" s="42">
        <v>47239</v>
      </c>
      <c r="C67" s="50" t="str">
        <f t="shared" si="1"/>
        <v>.07</v>
      </c>
      <c r="D67" s="51" t="str">
        <f t="shared" si="0"/>
        <v>.07</v>
      </c>
      <c r="E67" s="52" t="str">
        <f t="shared" si="0"/>
        <v>.07</v>
      </c>
      <c r="G67" s="47">
        <f t="shared" si="2"/>
        <v>6.5283476572222066</v>
      </c>
      <c r="H67" s="47">
        <f t="shared" si="6"/>
        <v>6.8719449023391652</v>
      </c>
      <c r="I67" s="47">
        <f t="shared" si="3"/>
        <v>7.2155421474561239</v>
      </c>
      <c r="J67" s="48">
        <f t="shared" si="4"/>
        <v>1470</v>
      </c>
      <c r="K67" s="49">
        <f t="shared" si="7"/>
        <v>47239</v>
      </c>
      <c r="L67">
        <f t="shared" si="5"/>
        <v>6.53</v>
      </c>
      <c r="M67">
        <f t="shared" si="5"/>
        <v>6.87</v>
      </c>
      <c r="N67">
        <f t="shared" si="5"/>
        <v>7.22</v>
      </c>
    </row>
    <row r="68" spans="2:14" s="46" customFormat="1" x14ac:dyDescent="0.3">
      <c r="B68" s="42">
        <v>47453</v>
      </c>
      <c r="C68" s="53" t="str">
        <f t="shared" si="1"/>
        <v>.06</v>
      </c>
      <c r="D68" s="53" t="str">
        <f t="shared" si="0"/>
        <v>.07</v>
      </c>
      <c r="E68" s="53" t="str">
        <f t="shared" si="0"/>
        <v>.07</v>
      </c>
      <c r="G68" s="47">
        <f t="shared" si="2"/>
        <v>6.4407684012047532</v>
      </c>
      <c r="H68" s="47">
        <f t="shared" si="6"/>
        <v>6.779756211794477</v>
      </c>
      <c r="I68" s="47">
        <f t="shared" si="3"/>
        <v>7.1187440223842007</v>
      </c>
      <c r="J68" s="48">
        <f t="shared" si="4"/>
        <v>1684</v>
      </c>
      <c r="K68" s="49">
        <f t="shared" si="7"/>
        <v>47453</v>
      </c>
      <c r="L68">
        <f t="shared" si="5"/>
        <v>6.44</v>
      </c>
      <c r="M68">
        <f t="shared" si="5"/>
        <v>6.78</v>
      </c>
      <c r="N68">
        <f t="shared" si="5"/>
        <v>7.12</v>
      </c>
    </row>
    <row r="69" spans="2:14" s="46" customFormat="1" x14ac:dyDescent="0.3">
      <c r="B69" s="42">
        <v>47665</v>
      </c>
      <c r="C69" s="53" t="str">
        <f t="shared" si="1"/>
        <v>.06</v>
      </c>
      <c r="D69" s="53" t="str">
        <f t="shared" si="0"/>
        <v>.07</v>
      </c>
      <c r="E69" s="53" t="str">
        <f t="shared" si="0"/>
        <v>.07</v>
      </c>
      <c r="G69" s="47">
        <f t="shared" si="2"/>
        <v>6.3551661677689282</v>
      </c>
      <c r="H69" s="47">
        <f t="shared" si="6"/>
        <v>6.6896485976515034</v>
      </c>
      <c r="I69" s="47">
        <f t="shared" si="3"/>
        <v>7.0241310275340787</v>
      </c>
      <c r="J69" s="48">
        <f t="shared" si="4"/>
        <v>1896</v>
      </c>
      <c r="K69" s="49">
        <f t="shared" si="7"/>
        <v>47665</v>
      </c>
      <c r="L69">
        <f t="shared" si="5"/>
        <v>6.36</v>
      </c>
      <c r="M69">
        <f t="shared" si="5"/>
        <v>6.69</v>
      </c>
      <c r="N69">
        <f t="shared" si="5"/>
        <v>7.02</v>
      </c>
    </row>
    <row r="70" spans="2:14" s="46" customFormat="1" x14ac:dyDescent="0.3">
      <c r="B70" s="42">
        <v>47880</v>
      </c>
      <c r="C70" s="53" t="str">
        <f t="shared" si="1"/>
        <v>.06</v>
      </c>
      <c r="D70" s="53" t="str">
        <f t="shared" si="0"/>
        <v>.07</v>
      </c>
      <c r="E70" s="53" t="str">
        <f t="shared" si="0"/>
        <v>.07</v>
      </c>
      <c r="G70" s="47">
        <f t="shared" si="2"/>
        <v>6.2695144848019959</v>
      </c>
      <c r="H70" s="47">
        <f t="shared" si="6"/>
        <v>6.5994889313705221</v>
      </c>
      <c r="I70" s="47">
        <f t="shared" si="3"/>
        <v>6.9294633779390482</v>
      </c>
      <c r="J70" s="48">
        <f t="shared" si="4"/>
        <v>2111</v>
      </c>
      <c r="K70" s="49">
        <f t="shared" si="7"/>
        <v>47880</v>
      </c>
      <c r="L70">
        <f t="shared" si="5"/>
        <v>6.27</v>
      </c>
      <c r="M70">
        <f t="shared" si="5"/>
        <v>6.6</v>
      </c>
      <c r="N70">
        <f t="shared" si="5"/>
        <v>6.93</v>
      </c>
    </row>
    <row r="71" spans="2:14" x14ac:dyDescent="0.3">
      <c r="B71" s="32">
        <v>48092</v>
      </c>
      <c r="C71" s="33" t="str">
        <f t="shared" si="1"/>
        <v>.06</v>
      </c>
      <c r="D71" s="33" t="str">
        <f t="shared" si="0"/>
        <v>.07</v>
      </c>
      <c r="E71" s="33" t="str">
        <f t="shared" si="0"/>
        <v>.07</v>
      </c>
      <c r="G71" s="34">
        <f t="shared" si="2"/>
        <v>6.1861883334755605</v>
      </c>
      <c r="H71" s="34">
        <f t="shared" si="6"/>
        <v>6.5117771931321693</v>
      </c>
      <c r="I71" s="34">
        <f t="shared" si="3"/>
        <v>6.8373660527887781</v>
      </c>
      <c r="J71" s="34">
        <f t="shared" si="4"/>
        <v>2323</v>
      </c>
      <c r="K71" s="49">
        <f t="shared" si="7"/>
        <v>48092</v>
      </c>
      <c r="L71">
        <f t="shared" si="5"/>
        <v>6.19</v>
      </c>
      <c r="M71">
        <f t="shared" si="5"/>
        <v>6.51</v>
      </c>
      <c r="N71">
        <f t="shared" si="5"/>
        <v>6.84</v>
      </c>
    </row>
    <row r="72" spans="2:14" x14ac:dyDescent="0.3">
      <c r="B72" s="32">
        <v>48305</v>
      </c>
      <c r="C72" s="33" t="str">
        <f t="shared" si="1"/>
        <v>.06</v>
      </c>
      <c r="D72" s="33" t="str">
        <f t="shared" si="0"/>
        <v>.06</v>
      </c>
      <c r="E72" s="33" t="str">
        <f t="shared" si="0"/>
        <v>.07</v>
      </c>
      <c r="G72" s="34">
        <f t="shared" si="2"/>
        <v>6.1035844207676924</v>
      </c>
      <c r="H72" s="34">
        <f t="shared" si="6"/>
        <v>6.424825706071255</v>
      </c>
      <c r="I72" s="34">
        <f t="shared" si="3"/>
        <v>6.7460669913748177</v>
      </c>
      <c r="J72" s="34">
        <f t="shared" si="4"/>
        <v>2536</v>
      </c>
      <c r="K72" s="49">
        <f t="shared" si="7"/>
        <v>48305</v>
      </c>
      <c r="L72">
        <f t="shared" si="5"/>
        <v>6.1</v>
      </c>
      <c r="M72">
        <f t="shared" si="5"/>
        <v>6.42</v>
      </c>
      <c r="N72">
        <f t="shared" si="5"/>
        <v>6.75</v>
      </c>
    </row>
    <row r="73" spans="2:14" x14ac:dyDescent="0.3">
      <c r="B73" s="32">
        <v>48519</v>
      </c>
      <c r="C73" s="33" t="str">
        <f t="shared" si="1"/>
        <v>.06</v>
      </c>
      <c r="D73" s="33" t="str">
        <f t="shared" si="0"/>
        <v>.06</v>
      </c>
      <c r="E73" s="33" t="str">
        <f t="shared" si="0"/>
        <v>.07</v>
      </c>
      <c r="G73" s="34">
        <f t="shared" si="2"/>
        <v>6.0217034593548622</v>
      </c>
      <c r="H73" s="34">
        <f t="shared" si="6"/>
        <v>6.338635220373539</v>
      </c>
      <c r="I73" s="34">
        <f t="shared" si="3"/>
        <v>6.6555669813922158</v>
      </c>
      <c r="J73" s="34">
        <f t="shared" si="4"/>
        <v>2750</v>
      </c>
      <c r="K73" s="49">
        <f t="shared" si="7"/>
        <v>48519</v>
      </c>
      <c r="L73">
        <f t="shared" si="5"/>
        <v>6.02</v>
      </c>
      <c r="M73">
        <f t="shared" si="5"/>
        <v>6.34</v>
      </c>
      <c r="N73">
        <f t="shared" si="5"/>
        <v>6.66</v>
      </c>
    </row>
    <row r="74" spans="2:14" x14ac:dyDescent="0.3">
      <c r="B74" s="32">
        <v>48731</v>
      </c>
      <c r="C74" s="33" t="str">
        <f t="shared" si="1"/>
        <v>.06</v>
      </c>
      <c r="D74" s="33" t="str">
        <f t="shared" si="0"/>
        <v>.06</v>
      </c>
      <c r="E74" s="33" t="str">
        <f t="shared" si="0"/>
        <v>.07</v>
      </c>
      <c r="G74" s="34">
        <f t="shared" si="2"/>
        <v>5.9416708866710515</v>
      </c>
      <c r="H74" s="34">
        <f t="shared" si="6"/>
        <v>6.2543904070221599</v>
      </c>
      <c r="I74" s="34">
        <f t="shared" si="3"/>
        <v>6.5671099273732683</v>
      </c>
      <c r="J74" s="34">
        <f t="shared" si="4"/>
        <v>2962</v>
      </c>
      <c r="K74" s="49">
        <f t="shared" si="7"/>
        <v>48731</v>
      </c>
      <c r="L74">
        <f t="shared" si="5"/>
        <v>5.94</v>
      </c>
      <c r="M74">
        <f t="shared" si="5"/>
        <v>6.25</v>
      </c>
      <c r="N74">
        <f t="shared" si="5"/>
        <v>6.57</v>
      </c>
    </row>
    <row r="75" spans="2:14" x14ac:dyDescent="0.3">
      <c r="B75" s="32">
        <v>48945</v>
      </c>
      <c r="C75" s="33" t="str">
        <f t="shared" si="1"/>
        <v>.06</v>
      </c>
      <c r="D75" s="33" t="str">
        <f t="shared" si="0"/>
        <v>.06</v>
      </c>
      <c r="E75" s="33" t="str">
        <f t="shared" si="0"/>
        <v>.06</v>
      </c>
      <c r="G75" s="34">
        <f t="shared" si="2"/>
        <v>5.8619620318309549</v>
      </c>
      <c r="H75" s="34">
        <f t="shared" si="6"/>
        <v>6.170486349295742</v>
      </c>
      <c r="I75" s="34">
        <f t="shared" si="3"/>
        <v>6.4790106667605292</v>
      </c>
      <c r="J75" s="34">
        <f t="shared" si="4"/>
        <v>3176</v>
      </c>
      <c r="K75" s="49">
        <f t="shared" si="7"/>
        <v>48945</v>
      </c>
      <c r="L75">
        <f t="shared" si="5"/>
        <v>5.86</v>
      </c>
      <c r="M75">
        <f t="shared" si="5"/>
        <v>6.17</v>
      </c>
      <c r="N75">
        <f t="shared" si="5"/>
        <v>6.48</v>
      </c>
    </row>
    <row r="76" spans="2:14" x14ac:dyDescent="0.3">
      <c r="B76" s="32">
        <v>49157</v>
      </c>
      <c r="C76" s="33" t="str">
        <f t="shared" si="1"/>
        <v>.06</v>
      </c>
      <c r="D76" s="33" t="str">
        <f t="shared" si="0"/>
        <v>.06</v>
      </c>
      <c r="E76" s="33" t="str">
        <f t="shared" si="0"/>
        <v>.06</v>
      </c>
      <c r="G76" s="34">
        <f t="shared" si="2"/>
        <v>5.7840525323763741</v>
      </c>
      <c r="H76" s="34">
        <f t="shared" si="6"/>
        <v>6.0884763498698682</v>
      </c>
      <c r="I76" s="34">
        <f t="shared" si="3"/>
        <v>6.3929001673633623</v>
      </c>
      <c r="J76" s="34">
        <f t="shared" si="4"/>
        <v>3388</v>
      </c>
      <c r="K76" s="49">
        <f t="shared" si="7"/>
        <v>49157</v>
      </c>
      <c r="L76">
        <f t="shared" si="5"/>
        <v>5.78</v>
      </c>
      <c r="M76">
        <f t="shared" si="5"/>
        <v>6.09</v>
      </c>
      <c r="N76">
        <f t="shared" si="5"/>
        <v>6.39</v>
      </c>
    </row>
    <row r="77" spans="2:14" x14ac:dyDescent="0.3">
      <c r="B77" s="32">
        <v>49369</v>
      </c>
      <c r="C77" s="33" t="str">
        <f t="shared" si="1"/>
        <v>.06</v>
      </c>
      <c r="D77" s="33" t="str">
        <f t="shared" si="0"/>
        <v>.06</v>
      </c>
      <c r="E77" s="33" t="str">
        <f t="shared" si="0"/>
        <v>.06</v>
      </c>
      <c r="G77" s="34">
        <f t="shared" si="2"/>
        <v>5.7071785036519538</v>
      </c>
      <c r="H77" s="34">
        <f t="shared" si="6"/>
        <v>6.0075563196336361</v>
      </c>
      <c r="I77" s="34">
        <f t="shared" si="3"/>
        <v>6.3079341356153185</v>
      </c>
      <c r="J77" s="34">
        <f t="shared" si="4"/>
        <v>3600</v>
      </c>
      <c r="K77" s="49">
        <f t="shared" si="7"/>
        <v>49369</v>
      </c>
      <c r="L77">
        <f t="shared" si="5"/>
        <v>5.71</v>
      </c>
      <c r="M77">
        <f t="shared" si="5"/>
        <v>6.01</v>
      </c>
      <c r="N77">
        <f t="shared" si="5"/>
        <v>6.31</v>
      </c>
    </row>
    <row r="78" spans="2:14" x14ac:dyDescent="0.3">
      <c r="B78" s="32">
        <v>49583</v>
      </c>
      <c r="C78" s="33" t="str">
        <f t="shared" si="1"/>
        <v>.06</v>
      </c>
      <c r="D78" s="33" t="str">
        <f t="shared" si="1"/>
        <v>.06</v>
      </c>
      <c r="E78" s="33" t="str">
        <f t="shared" si="1"/>
        <v>.06</v>
      </c>
      <c r="G78" s="34">
        <f t="shared" si="2"/>
        <v>5.6306154170100093</v>
      </c>
      <c r="H78" s="34">
        <f t="shared" si="6"/>
        <v>5.9269635968526417</v>
      </c>
      <c r="I78" s="34">
        <f t="shared" si="3"/>
        <v>6.2233117766952741</v>
      </c>
      <c r="J78" s="34">
        <f t="shared" si="4"/>
        <v>3814</v>
      </c>
      <c r="K78" s="49">
        <f t="shared" si="7"/>
        <v>49583</v>
      </c>
      <c r="L78">
        <f t="shared" si="5"/>
        <v>5.63</v>
      </c>
      <c r="M78">
        <f t="shared" si="5"/>
        <v>5.93</v>
      </c>
      <c r="N78">
        <f t="shared" si="5"/>
        <v>6.22</v>
      </c>
    </row>
    <row r="79" spans="2:14" x14ac:dyDescent="0.3">
      <c r="B79" s="32">
        <v>49796</v>
      </c>
      <c r="C79" s="33" t="str">
        <f t="shared" ref="C79:E142" si="8">IF(G79&gt;=10,TEXT(G79,"#.0"),TEXT(G79,"#.00"))</f>
        <v>.06</v>
      </c>
      <c r="D79" s="33" t="str">
        <f t="shared" si="8"/>
        <v>.06</v>
      </c>
      <c r="E79" s="33" t="str">
        <f t="shared" si="8"/>
        <v>.06</v>
      </c>
      <c r="G79" s="34">
        <f t="shared" ref="G79:G142" si="9">H79*(1-$C$11)</f>
        <v>5.5554300460956778</v>
      </c>
      <c r="H79" s="34">
        <f t="shared" si="6"/>
        <v>5.847821101153345</v>
      </c>
      <c r="I79" s="34">
        <f t="shared" ref="I79:I142" si="10">H79*(1+$C$11)</f>
        <v>6.1402121562110121</v>
      </c>
      <c r="J79" s="34">
        <f t="shared" ref="J79:J142" si="11">B79-$C$7</f>
        <v>4027</v>
      </c>
      <c r="K79" s="49">
        <f t="shared" si="7"/>
        <v>49796</v>
      </c>
      <c r="L79">
        <f t="shared" ref="L79:N81" si="12">ROUND(G79,2)</f>
        <v>5.56</v>
      </c>
      <c r="M79">
        <f t="shared" si="12"/>
        <v>5.85</v>
      </c>
      <c r="N79">
        <f t="shared" si="12"/>
        <v>6.14</v>
      </c>
    </row>
    <row r="80" spans="2:14" x14ac:dyDescent="0.3">
      <c r="B80" s="32">
        <v>50010</v>
      </c>
      <c r="C80" s="33" t="str">
        <f t="shared" si="8"/>
        <v>.05</v>
      </c>
      <c r="D80" s="33" t="str">
        <f t="shared" si="8"/>
        <v>.06</v>
      </c>
      <c r="E80" s="33" t="str">
        <f t="shared" si="8"/>
        <v>.06</v>
      </c>
      <c r="G80" s="34">
        <f t="shared" si="9"/>
        <v>5.4809026992323702</v>
      </c>
      <c r="H80" s="34">
        <f t="shared" ref="H80:H143" si="13">$C$5*EXP(-LN(2)*J80/$C$9)</f>
        <v>5.7693712623498632</v>
      </c>
      <c r="I80" s="34">
        <f t="shared" si="10"/>
        <v>6.0578398254673562</v>
      </c>
      <c r="J80" s="34">
        <f t="shared" si="11"/>
        <v>4241</v>
      </c>
      <c r="K80" s="49">
        <f t="shared" si="7"/>
        <v>50010</v>
      </c>
      <c r="L80">
        <f t="shared" si="12"/>
        <v>5.48</v>
      </c>
      <c r="M80">
        <f t="shared" si="12"/>
        <v>5.77</v>
      </c>
      <c r="N80">
        <f t="shared" si="12"/>
        <v>6.06</v>
      </c>
    </row>
    <row r="81" spans="2:14" x14ac:dyDescent="0.3">
      <c r="B81" s="32">
        <v>50222</v>
      </c>
      <c r="C81" s="33" t="str">
        <f t="shared" si="8"/>
        <v>.05</v>
      </c>
      <c r="D81" s="33" t="str">
        <f t="shared" si="8"/>
        <v>.06</v>
      </c>
      <c r="E81" s="33" t="str">
        <f t="shared" si="8"/>
        <v>.06</v>
      </c>
      <c r="G81" s="34">
        <f t="shared" si="9"/>
        <v>5.4080577398932048</v>
      </c>
      <c r="H81" s="34">
        <f t="shared" si="13"/>
        <v>5.6926923577823212</v>
      </c>
      <c r="I81" s="34">
        <f t="shared" si="10"/>
        <v>5.9773269756714376</v>
      </c>
      <c r="J81" s="34">
        <f t="shared" si="11"/>
        <v>4453</v>
      </c>
      <c r="K81" s="49">
        <f t="shared" si="7"/>
        <v>50222</v>
      </c>
      <c r="L81">
        <f t="shared" si="12"/>
        <v>5.41</v>
      </c>
      <c r="M81">
        <f t="shared" si="12"/>
        <v>5.69</v>
      </c>
      <c r="N81">
        <f t="shared" si="12"/>
        <v>5.98</v>
      </c>
    </row>
    <row r="82" spans="2:14" x14ac:dyDescent="0.3">
      <c r="B82" s="32">
        <v>50437</v>
      </c>
      <c r="C82" s="33" t="str">
        <f t="shared" si="8"/>
        <v>.05</v>
      </c>
      <c r="D82" s="33" t="str">
        <f t="shared" si="8"/>
        <v>.06</v>
      </c>
      <c r="E82" s="33" t="str">
        <f t="shared" si="8"/>
        <v>.06</v>
      </c>
      <c r="G82" s="34">
        <f t="shared" si="9"/>
        <v>5.3351707004711013</v>
      </c>
      <c r="H82" s="34">
        <f t="shared" si="13"/>
        <v>5.6159691583906328</v>
      </c>
      <c r="I82" s="34">
        <f t="shared" si="10"/>
        <v>5.8967676163101643</v>
      </c>
      <c r="J82" s="34">
        <f t="shared" si="11"/>
        <v>4668</v>
      </c>
      <c r="K82" s="49">
        <f t="shared" ref="K82:K88" si="14">B82</f>
        <v>50437</v>
      </c>
      <c r="L82">
        <f t="shared" ref="L82:L88" si="15">ROUND(G82,2)</f>
        <v>5.34</v>
      </c>
      <c r="M82">
        <f t="shared" ref="M82:M88" si="16">ROUND(H82,2)</f>
        <v>5.62</v>
      </c>
      <c r="N82">
        <f t="shared" ref="N82:N88" si="17">ROUND(I82,2)</f>
        <v>5.9</v>
      </c>
    </row>
    <row r="83" spans="2:14" x14ac:dyDescent="0.3">
      <c r="B83" s="32">
        <v>50649</v>
      </c>
      <c r="C83" s="33" t="str">
        <f t="shared" si="8"/>
        <v>.05</v>
      </c>
      <c r="D83" s="33" t="str">
        <f t="shared" si="8"/>
        <v>.06</v>
      </c>
      <c r="E83" s="33" t="str">
        <f t="shared" si="8"/>
        <v>.06</v>
      </c>
      <c r="G83" s="34">
        <f t="shared" si="9"/>
        <v>5.2642626194358817</v>
      </c>
      <c r="H83" s="34">
        <f t="shared" si="13"/>
        <v>5.5413290730904023</v>
      </c>
      <c r="I83" s="34">
        <f t="shared" si="10"/>
        <v>5.818395526744923</v>
      </c>
      <c r="J83" s="34">
        <f t="shared" si="11"/>
        <v>4880</v>
      </c>
      <c r="K83" s="49">
        <f t="shared" si="14"/>
        <v>50649</v>
      </c>
      <c r="L83">
        <f t="shared" si="15"/>
        <v>5.26</v>
      </c>
      <c r="M83">
        <f t="shared" si="16"/>
        <v>5.54</v>
      </c>
      <c r="N83">
        <f t="shared" si="17"/>
        <v>5.82</v>
      </c>
    </row>
    <row r="84" spans="2:14" x14ac:dyDescent="0.3">
      <c r="B84" s="32">
        <v>50861</v>
      </c>
      <c r="C84" s="33" t="str">
        <f t="shared" si="8"/>
        <v>.05</v>
      </c>
      <c r="D84" s="33" t="str">
        <f t="shared" si="8"/>
        <v>.05</v>
      </c>
      <c r="E84" s="33" t="str">
        <f t="shared" si="8"/>
        <v>.06</v>
      </c>
      <c r="G84" s="34">
        <f t="shared" si="9"/>
        <v>5.194296955473777</v>
      </c>
      <c r="H84" s="34">
        <f t="shared" si="13"/>
        <v>5.4676810057618708</v>
      </c>
      <c r="I84" s="34">
        <f t="shared" si="10"/>
        <v>5.7410650560499645</v>
      </c>
      <c r="J84" s="34">
        <f t="shared" si="11"/>
        <v>5092</v>
      </c>
      <c r="K84" s="49">
        <f t="shared" si="14"/>
        <v>50861</v>
      </c>
      <c r="L84">
        <f t="shared" si="15"/>
        <v>5.19</v>
      </c>
      <c r="M84">
        <f t="shared" si="16"/>
        <v>5.47</v>
      </c>
      <c r="N84">
        <f t="shared" si="17"/>
        <v>5.74</v>
      </c>
    </row>
    <row r="85" spans="2:14" x14ac:dyDescent="0.3">
      <c r="B85" s="32">
        <v>51075</v>
      </c>
      <c r="C85" s="33" t="str">
        <f t="shared" si="8"/>
        <v>.05</v>
      </c>
      <c r="D85" s="33" t="str">
        <f t="shared" si="8"/>
        <v>.05</v>
      </c>
      <c r="E85" s="33" t="str">
        <f t="shared" si="8"/>
        <v>.06</v>
      </c>
      <c r="G85" s="34">
        <f t="shared" si="9"/>
        <v>5.1246142904596281</v>
      </c>
      <c r="H85" s="34">
        <f t="shared" si="13"/>
        <v>5.3943308320627663</v>
      </c>
      <c r="I85" s="34">
        <f t="shared" si="10"/>
        <v>5.6640473736659045</v>
      </c>
      <c r="J85" s="34">
        <f t="shared" si="11"/>
        <v>5306</v>
      </c>
      <c r="K85" s="49">
        <f t="shared" si="14"/>
        <v>51075</v>
      </c>
      <c r="L85">
        <f t="shared" si="15"/>
        <v>5.12</v>
      </c>
      <c r="M85">
        <f t="shared" si="16"/>
        <v>5.39</v>
      </c>
      <c r="N85">
        <f t="shared" si="17"/>
        <v>5.66</v>
      </c>
    </row>
    <row r="86" spans="2:14" x14ac:dyDescent="0.3">
      <c r="B86" s="32">
        <v>51288</v>
      </c>
      <c r="C86" s="33" t="str">
        <f t="shared" si="8"/>
        <v>.05</v>
      </c>
      <c r="D86" s="33" t="str">
        <f t="shared" si="8"/>
        <v>.05</v>
      </c>
      <c r="E86" s="33" t="str">
        <f t="shared" si="8"/>
        <v>.06</v>
      </c>
      <c r="G86" s="34">
        <f t="shared" si="9"/>
        <v>5.056185531312428</v>
      </c>
      <c r="H86" s="34">
        <f t="shared" si="13"/>
        <v>5.3223005592762398</v>
      </c>
      <c r="I86" s="34">
        <f t="shared" si="10"/>
        <v>5.5884155872400516</v>
      </c>
      <c r="J86" s="34">
        <f t="shared" si="11"/>
        <v>5519</v>
      </c>
      <c r="K86" s="49">
        <f t="shared" si="14"/>
        <v>51288</v>
      </c>
      <c r="L86">
        <f t="shared" si="15"/>
        <v>5.0599999999999996</v>
      </c>
      <c r="M86">
        <f t="shared" si="16"/>
        <v>5.32</v>
      </c>
      <c r="N86">
        <f t="shared" si="17"/>
        <v>5.59</v>
      </c>
    </row>
    <row r="87" spans="2:14" x14ac:dyDescent="0.3">
      <c r="B87" s="32">
        <v>51502</v>
      </c>
      <c r="C87" s="33" t="str">
        <f t="shared" si="8"/>
        <v>.05</v>
      </c>
      <c r="D87" s="33" t="str">
        <f t="shared" si="8"/>
        <v>.05</v>
      </c>
      <c r="E87" s="33" t="str">
        <f t="shared" si="8"/>
        <v>.06</v>
      </c>
      <c r="G87" s="34">
        <f t="shared" si="9"/>
        <v>4.9883556621986607</v>
      </c>
      <c r="H87" s="34">
        <f t="shared" si="13"/>
        <v>5.2509006970512218</v>
      </c>
      <c r="I87" s="34">
        <f t="shared" si="10"/>
        <v>5.5134457319037828</v>
      </c>
      <c r="J87" s="34">
        <f t="shared" si="11"/>
        <v>5733</v>
      </c>
      <c r="K87" s="49">
        <f t="shared" si="14"/>
        <v>51502</v>
      </c>
      <c r="L87">
        <f t="shared" si="15"/>
        <v>4.99</v>
      </c>
      <c r="M87">
        <f t="shared" si="16"/>
        <v>5.25</v>
      </c>
      <c r="N87">
        <f t="shared" si="17"/>
        <v>5.51</v>
      </c>
    </row>
    <row r="88" spans="2:14" x14ac:dyDescent="0.3">
      <c r="B88" s="32">
        <v>51714</v>
      </c>
      <c r="C88" s="33" t="str">
        <f t="shared" si="8"/>
        <v>.05</v>
      </c>
      <c r="D88" s="33" t="str">
        <f t="shared" si="8"/>
        <v>.05</v>
      </c>
      <c r="E88" s="33" t="str">
        <f t="shared" si="8"/>
        <v>.05</v>
      </c>
      <c r="G88" s="34">
        <f t="shared" si="9"/>
        <v>4.9220569910996366</v>
      </c>
      <c r="H88" s="34">
        <f t="shared" si="13"/>
        <v>5.1811126222101445</v>
      </c>
      <c r="I88" s="34">
        <f t="shared" si="10"/>
        <v>5.4401682533206523</v>
      </c>
      <c r="J88" s="34">
        <f t="shared" si="11"/>
        <v>5945</v>
      </c>
      <c r="K88" s="49">
        <f t="shared" si="14"/>
        <v>51714</v>
      </c>
      <c r="L88">
        <f t="shared" si="15"/>
        <v>4.92</v>
      </c>
      <c r="M88">
        <f t="shared" si="16"/>
        <v>5.18</v>
      </c>
      <c r="N88">
        <f t="shared" si="17"/>
        <v>5.44</v>
      </c>
    </row>
    <row r="89" spans="2:14" x14ac:dyDescent="0.3">
      <c r="B89" s="32">
        <v>51926</v>
      </c>
      <c r="C89" s="33" t="str">
        <f t="shared" si="8"/>
        <v>.05</v>
      </c>
      <c r="D89" s="33" t="str">
        <f t="shared" si="8"/>
        <v>.05</v>
      </c>
      <c r="E89" s="33" t="str">
        <f t="shared" si="8"/>
        <v>.05</v>
      </c>
      <c r="G89" s="34">
        <f t="shared" si="9"/>
        <v>4.8566394748514625</v>
      </c>
      <c r="H89" s="34">
        <f t="shared" si="13"/>
        <v>5.1122520787910135</v>
      </c>
      <c r="I89" s="34">
        <f t="shared" si="10"/>
        <v>5.3678646827305645</v>
      </c>
      <c r="J89" s="34">
        <f t="shared" si="11"/>
        <v>6157</v>
      </c>
      <c r="K89" s="49">
        <f t="shared" ref="K89" si="18">B89</f>
        <v>51926</v>
      </c>
      <c r="L89">
        <f t="shared" ref="L89" si="19">ROUND(G89,2)</f>
        <v>4.8600000000000003</v>
      </c>
      <c r="M89">
        <f t="shared" ref="M89" si="20">ROUND(H89,2)</f>
        <v>5.1100000000000003</v>
      </c>
      <c r="N89">
        <f t="shared" ref="N89" si="21">ROUND(I89,2)</f>
        <v>5.37</v>
      </c>
    </row>
    <row r="90" spans="2:14" x14ac:dyDescent="0.3">
      <c r="B90" s="32">
        <v>52140</v>
      </c>
      <c r="C90" s="33" t="str">
        <f t="shared" si="8"/>
        <v>.05</v>
      </c>
      <c r="D90" s="33" t="str">
        <f t="shared" si="8"/>
        <v>.05</v>
      </c>
      <c r="E90" s="33" t="str">
        <f t="shared" si="8"/>
        <v>.05</v>
      </c>
      <c r="G90" s="34">
        <f t="shared" si="9"/>
        <v>4.7914865610843869</v>
      </c>
      <c r="H90" s="34">
        <f t="shared" si="13"/>
        <v>5.0436700642993548</v>
      </c>
      <c r="I90" s="34">
        <f t="shared" si="10"/>
        <v>5.2958535675143228</v>
      </c>
      <c r="J90" s="34">
        <f t="shared" si="11"/>
        <v>6371</v>
      </c>
    </row>
    <row r="91" spans="2:14" x14ac:dyDescent="0.3">
      <c r="B91" s="32">
        <v>52352</v>
      </c>
      <c r="C91" s="33" t="str">
        <f t="shared" si="8"/>
        <v>.05</v>
      </c>
      <c r="D91" s="33" t="str">
        <f t="shared" si="8"/>
        <v>.05</v>
      </c>
      <c r="E91" s="33" t="str">
        <f t="shared" si="8"/>
        <v>.05</v>
      </c>
      <c r="G91" s="34">
        <f t="shared" si="9"/>
        <v>4.7278044154835861</v>
      </c>
      <c r="H91" s="34">
        <f t="shared" si="13"/>
        <v>4.9766362268248274</v>
      </c>
      <c r="I91" s="34">
        <f t="shared" si="10"/>
        <v>5.2254680381660688</v>
      </c>
      <c r="J91" s="34">
        <f t="shared" si="11"/>
        <v>6583</v>
      </c>
    </row>
    <row r="92" spans="2:14" x14ac:dyDescent="0.3">
      <c r="B92" s="32">
        <v>52566</v>
      </c>
      <c r="C92" s="33" t="str">
        <f t="shared" si="8"/>
        <v>.05</v>
      </c>
      <c r="D92" s="33" t="str">
        <f t="shared" si="8"/>
        <v>.05</v>
      </c>
      <c r="E92" s="33" t="str">
        <f t="shared" si="8"/>
        <v>.05</v>
      </c>
      <c r="G92" s="34">
        <f t="shared" si="9"/>
        <v>4.6643798530912903</v>
      </c>
      <c r="H92" s="34">
        <f t="shared" si="13"/>
        <v>4.9098735295697793</v>
      </c>
      <c r="I92" s="34">
        <f t="shared" si="10"/>
        <v>5.1553672060482683</v>
      </c>
      <c r="J92" s="34">
        <f t="shared" si="11"/>
        <v>6797</v>
      </c>
    </row>
    <row r="93" spans="2:14" x14ac:dyDescent="0.3">
      <c r="B93" s="32">
        <v>52779</v>
      </c>
      <c r="C93" s="33" t="str">
        <f t="shared" si="8"/>
        <v>.05</v>
      </c>
      <c r="D93" s="33" t="str">
        <f t="shared" si="8"/>
        <v>.05</v>
      </c>
      <c r="E93" s="33" t="str">
        <f t="shared" si="8"/>
        <v>.05</v>
      </c>
      <c r="G93" s="34">
        <f t="shared" si="9"/>
        <v>4.6020965850349134</v>
      </c>
      <c r="H93" s="34">
        <f t="shared" si="13"/>
        <v>4.8443121947735932</v>
      </c>
      <c r="I93" s="34">
        <f t="shared" si="10"/>
        <v>5.086527804512273</v>
      </c>
      <c r="J93" s="34">
        <f t="shared" si="11"/>
        <v>7010</v>
      </c>
    </row>
    <row r="94" spans="2:14" x14ac:dyDescent="0.3">
      <c r="B94" s="32">
        <v>52994</v>
      </c>
      <c r="C94" s="33" t="str">
        <f t="shared" si="8"/>
        <v>.05</v>
      </c>
      <c r="D94" s="33" t="str">
        <f t="shared" si="8"/>
        <v>.05</v>
      </c>
      <c r="E94" s="33" t="str">
        <f t="shared" si="8"/>
        <v>.05</v>
      </c>
      <c r="G94" s="34">
        <f t="shared" si="9"/>
        <v>4.5400718783193383</v>
      </c>
      <c r="H94" s="34">
        <f t="shared" si="13"/>
        <v>4.7790230298098297</v>
      </c>
      <c r="I94" s="34">
        <f t="shared" si="10"/>
        <v>5.0179741813003211</v>
      </c>
      <c r="J94" s="34">
        <f t="shared" si="11"/>
        <v>7225</v>
      </c>
    </row>
    <row r="95" spans="2:14" x14ac:dyDescent="0.3">
      <c r="B95" s="32">
        <v>53206</v>
      </c>
      <c r="C95" s="33" t="str">
        <f t="shared" si="8"/>
        <v>.04</v>
      </c>
      <c r="D95" s="33" t="str">
        <f t="shared" si="8"/>
        <v>.05</v>
      </c>
      <c r="E95" s="33" t="str">
        <f t="shared" si="8"/>
        <v>.05</v>
      </c>
      <c r="G95" s="34">
        <f t="shared" si="9"/>
        <v>4.4797312064407127</v>
      </c>
      <c r="H95" s="34">
        <f t="shared" si="13"/>
        <v>4.7155065330954873</v>
      </c>
      <c r="I95" s="34">
        <f t="shared" si="10"/>
        <v>4.9512818597502619</v>
      </c>
      <c r="J95" s="34">
        <f t="shared" si="11"/>
        <v>7437</v>
      </c>
    </row>
    <row r="96" spans="2:14" x14ac:dyDescent="0.3">
      <c r="B96" s="32">
        <v>53418</v>
      </c>
      <c r="C96" s="33" t="str">
        <f t="shared" si="8"/>
        <v>.04</v>
      </c>
      <c r="D96" s="33" t="str">
        <f t="shared" si="8"/>
        <v>.05</v>
      </c>
      <c r="E96" s="33" t="str">
        <f t="shared" si="8"/>
        <v>.05</v>
      </c>
      <c r="G96" s="34">
        <f t="shared" si="9"/>
        <v>4.4201925035133165</v>
      </c>
      <c r="H96" s="34">
        <f t="shared" si="13"/>
        <v>4.6528342142245442</v>
      </c>
      <c r="I96" s="34">
        <f t="shared" si="10"/>
        <v>4.885475924935772</v>
      </c>
      <c r="J96" s="34">
        <f t="shared" si="11"/>
        <v>7649</v>
      </c>
    </row>
    <row r="97" spans="2:10" x14ac:dyDescent="0.3">
      <c r="B97" s="32">
        <v>53632</v>
      </c>
      <c r="C97" s="33" t="str">
        <f t="shared" si="8"/>
        <v>.04</v>
      </c>
      <c r="D97" s="33" t="str">
        <f t="shared" si="8"/>
        <v>.05</v>
      </c>
      <c r="E97" s="33" t="str">
        <f t="shared" si="8"/>
        <v>.05</v>
      </c>
      <c r="G97" s="34">
        <f t="shared" si="9"/>
        <v>4.3608946242891058</v>
      </c>
      <c r="H97" s="34">
        <f t="shared" si="13"/>
        <v>4.5904153939885326</v>
      </c>
      <c r="I97" s="34">
        <f t="shared" si="10"/>
        <v>4.8199361636879594</v>
      </c>
      <c r="J97" s="34">
        <f t="shared" si="11"/>
        <v>7863</v>
      </c>
    </row>
    <row r="98" spans="2:10" x14ac:dyDescent="0.3">
      <c r="B98" s="32">
        <v>53844</v>
      </c>
      <c r="C98" s="33" t="str">
        <f t="shared" si="8"/>
        <v>.04</v>
      </c>
      <c r="D98" s="33" t="str">
        <f t="shared" si="8"/>
        <v>.05</v>
      </c>
      <c r="E98" s="33" t="str">
        <f t="shared" si="8"/>
        <v>.05</v>
      </c>
      <c r="G98" s="34">
        <f t="shared" si="9"/>
        <v>4.3029353411160605</v>
      </c>
      <c r="H98" s="34">
        <f t="shared" si="13"/>
        <v>4.5294056222274319</v>
      </c>
      <c r="I98" s="34">
        <f t="shared" si="10"/>
        <v>4.7558759033388034</v>
      </c>
      <c r="J98" s="34">
        <f t="shared" si="11"/>
        <v>8075</v>
      </c>
    </row>
    <row r="99" spans="2:10" x14ac:dyDescent="0.3">
      <c r="B99" s="32">
        <v>54058</v>
      </c>
      <c r="C99" s="33" t="str">
        <f t="shared" si="8"/>
        <v>.04</v>
      </c>
      <c r="D99" s="33" t="str">
        <f t="shared" si="8"/>
        <v>.04</v>
      </c>
      <c r="E99" s="33" t="str">
        <f t="shared" si="8"/>
        <v>.05</v>
      </c>
      <c r="G99" s="34">
        <f t="shared" si="9"/>
        <v>4.2452104931678587</v>
      </c>
      <c r="H99" s="34">
        <f t="shared" si="13"/>
        <v>4.4686426243872202</v>
      </c>
      <c r="I99" s="34">
        <f t="shared" si="10"/>
        <v>4.6920747556065816</v>
      </c>
      <c r="J99" s="34">
        <f t="shared" si="11"/>
        <v>8289</v>
      </c>
    </row>
    <row r="100" spans="2:10" x14ac:dyDescent="0.3">
      <c r="B100" s="32">
        <v>54271</v>
      </c>
      <c r="C100" s="33" t="str">
        <f t="shared" si="8"/>
        <v>.04</v>
      </c>
      <c r="D100" s="33" t="str">
        <f t="shared" si="8"/>
        <v>.04</v>
      </c>
      <c r="E100" s="33" t="str">
        <f t="shared" si="8"/>
        <v>.05</v>
      </c>
      <c r="G100" s="34">
        <f t="shared" si="9"/>
        <v>4.188524375949835</v>
      </c>
      <c r="H100" s="34">
        <f t="shared" si="13"/>
        <v>4.408973027315616</v>
      </c>
      <c r="I100" s="34">
        <f t="shared" si="10"/>
        <v>4.6294216786813971</v>
      </c>
      <c r="J100" s="34">
        <f t="shared" si="11"/>
        <v>8502</v>
      </c>
    </row>
    <row r="101" spans="2:10" x14ac:dyDescent="0.3">
      <c r="B101" s="32">
        <v>54483</v>
      </c>
      <c r="C101" s="33" t="str">
        <f t="shared" si="8"/>
        <v>.04</v>
      </c>
      <c r="D101" s="33" t="str">
        <f t="shared" si="8"/>
        <v>.04</v>
      </c>
      <c r="E101" s="33" t="str">
        <f t="shared" si="8"/>
        <v>.05</v>
      </c>
      <c r="G101" s="34">
        <f t="shared" si="9"/>
        <v>4.132856011703943</v>
      </c>
      <c r="H101" s="34">
        <f t="shared" si="13"/>
        <v>4.3503747491620457</v>
      </c>
      <c r="I101" s="34">
        <f t="shared" si="10"/>
        <v>4.5678934866201484</v>
      </c>
      <c r="J101" s="34">
        <f t="shared" si="11"/>
        <v>8714</v>
      </c>
    </row>
    <row r="102" spans="2:10" x14ac:dyDescent="0.3">
      <c r="B102" s="32">
        <v>54697</v>
      </c>
      <c r="C102" s="33" t="str">
        <f t="shared" si="8"/>
        <v>.04</v>
      </c>
      <c r="D102" s="33" t="str">
        <f t="shared" si="8"/>
        <v>.04</v>
      </c>
      <c r="E102" s="33" t="str">
        <f t="shared" si="8"/>
        <v>.05</v>
      </c>
      <c r="G102" s="34">
        <f t="shared" si="9"/>
        <v>4.0774128163140855</v>
      </c>
      <c r="H102" s="34">
        <f t="shared" si="13"/>
        <v>4.2920134908569318</v>
      </c>
      <c r="I102" s="34">
        <f t="shared" si="10"/>
        <v>4.5066141653997782</v>
      </c>
      <c r="J102" s="34">
        <f t="shared" si="11"/>
        <v>8928</v>
      </c>
    </row>
    <row r="103" spans="2:10" x14ac:dyDescent="0.3">
      <c r="B103" s="32">
        <v>54909</v>
      </c>
      <c r="C103" s="33" t="str">
        <f t="shared" si="8"/>
        <v>.04</v>
      </c>
      <c r="D103" s="33" t="str">
        <f t="shared" si="8"/>
        <v>.04</v>
      </c>
      <c r="E103" s="33" t="str">
        <f t="shared" si="8"/>
        <v>.04</v>
      </c>
      <c r="G103" s="34">
        <f t="shared" si="9"/>
        <v>4.0232212009703234</v>
      </c>
      <c r="H103" s="34">
        <f t="shared" si="13"/>
        <v>4.2349696852319196</v>
      </c>
      <c r="I103" s="34">
        <f t="shared" si="10"/>
        <v>4.4467181694935158</v>
      </c>
      <c r="J103" s="34">
        <f t="shared" si="11"/>
        <v>9140</v>
      </c>
    </row>
    <row r="104" spans="2:10" x14ac:dyDescent="0.3">
      <c r="B104" s="32">
        <v>55123</v>
      </c>
      <c r="C104" s="33" t="str">
        <f t="shared" si="8"/>
        <v>.04</v>
      </c>
      <c r="D104" s="33" t="str">
        <f t="shared" si="8"/>
        <v>.04</v>
      </c>
      <c r="E104" s="33" t="str">
        <f t="shared" si="8"/>
        <v>.04</v>
      </c>
      <c r="G104" s="34">
        <f t="shared" si="9"/>
        <v>3.9692487812900037</v>
      </c>
      <c r="H104" s="34">
        <f t="shared" si="13"/>
        <v>4.1781566118842148</v>
      </c>
      <c r="I104" s="34">
        <f t="shared" si="10"/>
        <v>4.387064442478426</v>
      </c>
      <c r="J104" s="34">
        <f t="shared" si="11"/>
        <v>9354</v>
      </c>
    </row>
    <row r="105" spans="2:10" x14ac:dyDescent="0.3">
      <c r="B105" s="32">
        <v>55335</v>
      </c>
      <c r="C105" s="33" t="str">
        <f t="shared" si="8"/>
        <v>.04</v>
      </c>
      <c r="D105" s="33" t="str">
        <f t="shared" si="8"/>
        <v>.04</v>
      </c>
      <c r="E105" s="33" t="str">
        <f t="shared" si="8"/>
        <v>.04</v>
      </c>
      <c r="G105" s="34">
        <f t="shared" si="9"/>
        <v>3.9164947402229013</v>
      </c>
      <c r="H105" s="34">
        <f t="shared" si="13"/>
        <v>4.1226260423398964</v>
      </c>
      <c r="I105" s="34">
        <f t="shared" si="10"/>
        <v>4.328757344456891</v>
      </c>
      <c r="J105" s="34">
        <f t="shared" si="11"/>
        <v>9566</v>
      </c>
    </row>
    <row r="106" spans="2:10" x14ac:dyDescent="0.3">
      <c r="B106" s="32">
        <v>55550</v>
      </c>
      <c r="C106" s="33" t="str">
        <f t="shared" si="8"/>
        <v>.04</v>
      </c>
      <c r="D106" s="33" t="str">
        <f t="shared" si="8"/>
        <v>.04</v>
      </c>
      <c r="E106" s="33" t="str">
        <f t="shared" si="8"/>
        <v>.04</v>
      </c>
      <c r="G106" s="34">
        <f t="shared" si="9"/>
        <v>3.8637102249206063</v>
      </c>
      <c r="H106" s="34">
        <f t="shared" si="13"/>
        <v>4.0670633946532702</v>
      </c>
      <c r="I106" s="34">
        <f t="shared" si="10"/>
        <v>4.2704165643859335</v>
      </c>
      <c r="J106" s="34">
        <f t="shared" si="11"/>
        <v>9781</v>
      </c>
    </row>
    <row r="107" spans="2:10" x14ac:dyDescent="0.3">
      <c r="B107" s="32">
        <v>55763</v>
      </c>
      <c r="C107" s="33" t="str">
        <f t="shared" si="8"/>
        <v>.04</v>
      </c>
      <c r="D107" s="33" t="str">
        <f t="shared" si="8"/>
        <v>.04</v>
      </c>
      <c r="E107" s="33" t="str">
        <f t="shared" si="8"/>
        <v>.04</v>
      </c>
      <c r="G107" s="34">
        <f t="shared" si="9"/>
        <v>3.8121182647436473</v>
      </c>
      <c r="H107" s="34">
        <f t="shared" si="13"/>
        <v>4.0127560681512078</v>
      </c>
      <c r="I107" s="34">
        <f t="shared" si="10"/>
        <v>4.2133938715587682</v>
      </c>
      <c r="J107" s="34">
        <f t="shared" si="11"/>
        <v>9994</v>
      </c>
    </row>
    <row r="108" spans="2:10" x14ac:dyDescent="0.3">
      <c r="B108" s="32">
        <v>55975</v>
      </c>
      <c r="C108" s="33" t="str">
        <f t="shared" si="8"/>
        <v>.04</v>
      </c>
      <c r="D108" s="33" t="str">
        <f t="shared" si="8"/>
        <v>.04</v>
      </c>
      <c r="E108" s="33" t="str">
        <f t="shared" si="8"/>
        <v>.04</v>
      </c>
      <c r="G108" s="34">
        <f t="shared" si="9"/>
        <v>3.7614525961065759</v>
      </c>
      <c r="H108" s="34">
        <f t="shared" si="13"/>
        <v>3.9594237853753431</v>
      </c>
      <c r="I108" s="34">
        <f t="shared" si="10"/>
        <v>4.1573949746441103</v>
      </c>
      <c r="J108" s="34">
        <f t="shared" si="11"/>
        <v>10206</v>
      </c>
    </row>
    <row r="109" spans="2:10" x14ac:dyDescent="0.3">
      <c r="B109" s="32">
        <v>56189</v>
      </c>
      <c r="C109" s="33" t="str">
        <f t="shared" si="8"/>
        <v>.04</v>
      </c>
      <c r="D109" s="33" t="str">
        <f t="shared" si="8"/>
        <v>.04</v>
      </c>
      <c r="E109" s="33" t="str">
        <f t="shared" si="8"/>
        <v>.04</v>
      </c>
      <c r="G109" s="34">
        <f t="shared" si="9"/>
        <v>3.7109918612914665</v>
      </c>
      <c r="H109" s="34">
        <f t="shared" si="13"/>
        <v>3.9063072224120701</v>
      </c>
      <c r="I109" s="34">
        <f t="shared" si="10"/>
        <v>4.1016225835326736</v>
      </c>
      <c r="J109" s="34">
        <f t="shared" si="11"/>
        <v>10420</v>
      </c>
    </row>
    <row r="110" spans="2:10" x14ac:dyDescent="0.3">
      <c r="B110" s="32">
        <v>56401</v>
      </c>
      <c r="C110" s="33" t="str">
        <f t="shared" si="8"/>
        <v>.04</v>
      </c>
      <c r="D110" s="33" t="str">
        <f t="shared" si="8"/>
        <v>.04</v>
      </c>
      <c r="E110" s="33" t="str">
        <f t="shared" si="8"/>
        <v>.04</v>
      </c>
      <c r="G110" s="34">
        <f t="shared" si="9"/>
        <v>3.6616702319763528</v>
      </c>
      <c r="H110" s="34">
        <f t="shared" si="13"/>
        <v>3.8543897178698452</v>
      </c>
      <c r="I110" s="34">
        <f t="shared" si="10"/>
        <v>4.0471092037633376</v>
      </c>
      <c r="J110" s="34">
        <f t="shared" si="11"/>
        <v>10632</v>
      </c>
    </row>
    <row r="111" spans="2:10" x14ac:dyDescent="0.3">
      <c r="B111" s="32">
        <v>56615</v>
      </c>
      <c r="C111" s="33" t="str">
        <f t="shared" si="8"/>
        <v>.04</v>
      </c>
      <c r="D111" s="33" t="str">
        <f t="shared" si="8"/>
        <v>.04</v>
      </c>
      <c r="E111" s="33" t="str">
        <f t="shared" si="8"/>
        <v>.04</v>
      </c>
      <c r="G111" s="34">
        <f t="shared" si="9"/>
        <v>3.6125481000777895</v>
      </c>
      <c r="H111" s="34">
        <f t="shared" si="13"/>
        <v>3.8026822106081997</v>
      </c>
      <c r="I111" s="34">
        <f t="shared" si="10"/>
        <v>3.9928163211386098</v>
      </c>
      <c r="J111" s="34">
        <f t="shared" si="11"/>
        <v>10846</v>
      </c>
    </row>
    <row r="112" spans="2:10" x14ac:dyDescent="0.3">
      <c r="B112" s="32">
        <v>56827</v>
      </c>
      <c r="C112" s="33" t="str">
        <f t="shared" si="8"/>
        <v>.04</v>
      </c>
      <c r="D112" s="33" t="str">
        <f t="shared" si="8"/>
        <v>.04</v>
      </c>
      <c r="E112" s="33" t="str">
        <f t="shared" si="8"/>
        <v>.04</v>
      </c>
      <c r="G112" s="34">
        <f t="shared" si="9"/>
        <v>3.5645348559277346</v>
      </c>
      <c r="H112" s="34">
        <f t="shared" si="13"/>
        <v>3.7521419536081417</v>
      </c>
      <c r="I112" s="34">
        <f t="shared" si="10"/>
        <v>3.9397490512885489</v>
      </c>
      <c r="J112" s="34">
        <f t="shared" si="11"/>
        <v>11058</v>
      </c>
    </row>
    <row r="113" spans="2:10" x14ac:dyDescent="0.3">
      <c r="B113" s="32">
        <v>57040</v>
      </c>
      <c r="C113" s="33" t="str">
        <f t="shared" si="8"/>
        <v>.04</v>
      </c>
      <c r="D113" s="33" t="str">
        <f t="shared" si="8"/>
        <v>.04</v>
      </c>
      <c r="E113" s="33" t="str">
        <f t="shared" si="8"/>
        <v>.04</v>
      </c>
      <c r="G113" s="34">
        <f t="shared" si="9"/>
        <v>3.516937771873589</v>
      </c>
      <c r="H113" s="34">
        <f t="shared" si="13"/>
        <v>3.7020397598669361</v>
      </c>
      <c r="I113" s="34">
        <f t="shared" si="10"/>
        <v>3.8871417478602832</v>
      </c>
      <c r="J113" s="34">
        <f t="shared" si="11"/>
        <v>11271</v>
      </c>
    </row>
    <row r="114" spans="2:10" x14ac:dyDescent="0.3">
      <c r="B114" s="32">
        <v>57254</v>
      </c>
      <c r="C114" s="33" t="str">
        <f t="shared" si="8"/>
        <v>.03</v>
      </c>
      <c r="D114" s="33" t="str">
        <f t="shared" si="8"/>
        <v>.04</v>
      </c>
      <c r="E114" s="33" t="str">
        <f t="shared" si="8"/>
        <v>.04</v>
      </c>
      <c r="G114" s="34">
        <f t="shared" si="9"/>
        <v>3.4697572585656582</v>
      </c>
      <c r="H114" s="34">
        <f t="shared" si="13"/>
        <v>3.6523760616480616</v>
      </c>
      <c r="I114" s="34">
        <f t="shared" si="10"/>
        <v>3.834994864730465</v>
      </c>
      <c r="J114" s="34">
        <f t="shared" si="11"/>
        <v>11485</v>
      </c>
    </row>
    <row r="115" spans="2:10" x14ac:dyDescent="0.3">
      <c r="B115" s="32">
        <v>57466</v>
      </c>
      <c r="C115" s="33" t="str">
        <f t="shared" si="8"/>
        <v>.03</v>
      </c>
      <c r="D115" s="33" t="str">
        <f t="shared" si="8"/>
        <v>.04</v>
      </c>
      <c r="E115" s="33" t="str">
        <f t="shared" si="8"/>
        <v>.04</v>
      </c>
      <c r="G115" s="34">
        <f t="shared" si="9"/>
        <v>3.4236418027206961</v>
      </c>
      <c r="H115" s="34">
        <f t="shared" si="13"/>
        <v>3.6038334765481013</v>
      </c>
      <c r="I115" s="34">
        <f t="shared" si="10"/>
        <v>3.7840251503755065</v>
      </c>
      <c r="J115" s="34">
        <f t="shared" si="11"/>
        <v>11697</v>
      </c>
    </row>
    <row r="116" spans="2:10" x14ac:dyDescent="0.3">
      <c r="B116" s="32">
        <v>57680</v>
      </c>
      <c r="C116" s="33" t="str">
        <f t="shared" si="8"/>
        <v>.03</v>
      </c>
      <c r="D116" s="33" t="str">
        <f t="shared" si="8"/>
        <v>.04</v>
      </c>
      <c r="E116" s="33" t="str">
        <f t="shared" si="8"/>
        <v>.04</v>
      </c>
      <c r="G116" s="34">
        <f t="shared" si="9"/>
        <v>3.3777128758779562</v>
      </c>
      <c r="H116" s="34">
        <f t="shared" si="13"/>
        <v>3.5554872377662701</v>
      </c>
      <c r="I116" s="34">
        <f t="shared" si="10"/>
        <v>3.7332615996545839</v>
      </c>
      <c r="J116" s="34">
        <f t="shared" si="11"/>
        <v>11911</v>
      </c>
    </row>
    <row r="117" spans="2:10" x14ac:dyDescent="0.3">
      <c r="B117" s="32">
        <v>57892</v>
      </c>
      <c r="C117" s="33" t="str">
        <f t="shared" si="8"/>
        <v>.03</v>
      </c>
      <c r="D117" s="33" t="str">
        <f t="shared" si="8"/>
        <v>.04</v>
      </c>
      <c r="E117" s="33" t="str">
        <f t="shared" si="8"/>
        <v>.04</v>
      </c>
      <c r="G117" s="34">
        <f t="shared" si="9"/>
        <v>3.3328207530644711</v>
      </c>
      <c r="H117" s="34">
        <f t="shared" si="13"/>
        <v>3.508232371646812</v>
      </c>
      <c r="I117" s="34">
        <f t="shared" si="10"/>
        <v>3.6836439902291529</v>
      </c>
      <c r="J117" s="34">
        <f t="shared" si="11"/>
        <v>12123</v>
      </c>
    </row>
    <row r="118" spans="2:10" x14ac:dyDescent="0.3">
      <c r="B118" s="32">
        <v>58107</v>
      </c>
      <c r="C118" s="33" t="str">
        <f t="shared" si="8"/>
        <v>.03</v>
      </c>
      <c r="D118" s="33" t="str">
        <f t="shared" si="8"/>
        <v>.03</v>
      </c>
      <c r="E118" s="33" t="str">
        <f t="shared" si="8"/>
        <v>.04</v>
      </c>
      <c r="G118" s="34">
        <f t="shared" si="9"/>
        <v>3.28790269758154</v>
      </c>
      <c r="H118" s="34">
        <f t="shared" si="13"/>
        <v>3.4609502079805687</v>
      </c>
      <c r="I118" s="34">
        <f t="shared" si="10"/>
        <v>3.6339977183795975</v>
      </c>
      <c r="J118" s="34">
        <f t="shared" si="11"/>
        <v>12338</v>
      </c>
    </row>
    <row r="119" spans="2:10" x14ac:dyDescent="0.3">
      <c r="B119" s="32">
        <v>58319</v>
      </c>
      <c r="C119" s="33" t="str">
        <f t="shared" si="8"/>
        <v>.03</v>
      </c>
      <c r="D119" s="33" t="str">
        <f t="shared" si="8"/>
        <v>.03</v>
      </c>
      <c r="E119" s="33" t="str">
        <f t="shared" si="8"/>
        <v>.04</v>
      </c>
      <c r="G119" s="34">
        <f t="shared" si="9"/>
        <v>3.2442042136894624</v>
      </c>
      <c r="H119" s="34">
        <f t="shared" si="13"/>
        <v>3.4149518038836448</v>
      </c>
      <c r="I119" s="34">
        <f t="shared" si="10"/>
        <v>3.5856993940778272</v>
      </c>
      <c r="J119" s="34">
        <f t="shared" si="11"/>
        <v>12550</v>
      </c>
    </row>
    <row r="120" spans="2:10" x14ac:dyDescent="0.3">
      <c r="B120" s="32">
        <v>58532</v>
      </c>
      <c r="C120" s="33" t="str">
        <f t="shared" si="8"/>
        <v>.03</v>
      </c>
      <c r="D120" s="33" t="str">
        <f t="shared" si="8"/>
        <v>.03</v>
      </c>
      <c r="E120" s="33" t="str">
        <f t="shared" si="8"/>
        <v>.04</v>
      </c>
      <c r="G120" s="34">
        <f t="shared" si="9"/>
        <v>3.2008844912322667</v>
      </c>
      <c r="H120" s="34">
        <f t="shared" si="13"/>
        <v>3.3693520960339649</v>
      </c>
      <c r="I120" s="34">
        <f t="shared" si="10"/>
        <v>3.5378197008356631</v>
      </c>
      <c r="J120" s="34">
        <f t="shared" si="11"/>
        <v>12763</v>
      </c>
    </row>
    <row r="121" spans="2:10" x14ac:dyDescent="0.3">
      <c r="B121" s="32">
        <v>58746</v>
      </c>
      <c r="C121" s="33" t="str">
        <f t="shared" si="8"/>
        <v>.03</v>
      </c>
      <c r="D121" s="33" t="str">
        <f t="shared" si="8"/>
        <v>.03</v>
      </c>
      <c r="E121" s="33" t="str">
        <f t="shared" si="8"/>
        <v>.03</v>
      </c>
      <c r="G121" s="34">
        <f t="shared" si="9"/>
        <v>3.1579439039567401</v>
      </c>
      <c r="H121" s="34">
        <f t="shared" si="13"/>
        <v>3.3241514778492003</v>
      </c>
      <c r="I121" s="34">
        <f t="shared" si="10"/>
        <v>3.4903590517416605</v>
      </c>
      <c r="J121" s="34">
        <f t="shared" si="11"/>
        <v>12977</v>
      </c>
    </row>
    <row r="122" spans="2:10" x14ac:dyDescent="0.3">
      <c r="B122" s="32">
        <v>58958</v>
      </c>
      <c r="C122" s="33" t="str">
        <f t="shared" si="8"/>
        <v>.03</v>
      </c>
      <c r="D122" s="33" t="str">
        <f t="shared" si="8"/>
        <v>.03</v>
      </c>
      <c r="E122" s="33" t="str">
        <f t="shared" si="8"/>
        <v>.03</v>
      </c>
      <c r="G122" s="34">
        <f t="shared" si="9"/>
        <v>3.1159726616445371</v>
      </c>
      <c r="H122" s="34">
        <f t="shared" si="13"/>
        <v>3.2799712227837237</v>
      </c>
      <c r="I122" s="34">
        <f t="shared" si="10"/>
        <v>3.4439697839229102</v>
      </c>
      <c r="J122" s="34">
        <f t="shared" si="11"/>
        <v>13189</v>
      </c>
    </row>
    <row r="123" spans="2:10" x14ac:dyDescent="0.3">
      <c r="B123" s="32">
        <v>59172</v>
      </c>
      <c r="C123" s="33" t="str">
        <f t="shared" si="8"/>
        <v>.03</v>
      </c>
      <c r="D123" s="33" t="str">
        <f t="shared" si="8"/>
        <v>.03</v>
      </c>
      <c r="E123" s="33" t="str">
        <f t="shared" si="8"/>
        <v>.03</v>
      </c>
      <c r="G123" s="34">
        <f t="shared" si="9"/>
        <v>3.0741711857112426</v>
      </c>
      <c r="H123" s="34">
        <f t="shared" si="13"/>
        <v>3.2359696691697293</v>
      </c>
      <c r="I123" s="34">
        <f t="shared" si="10"/>
        <v>3.397768152628216</v>
      </c>
      <c r="J123" s="34">
        <f t="shared" si="11"/>
        <v>13403</v>
      </c>
    </row>
    <row r="124" spans="2:10" x14ac:dyDescent="0.3">
      <c r="B124" s="32">
        <v>59384</v>
      </c>
      <c r="C124" s="33" t="str">
        <f t="shared" si="8"/>
        <v>.03</v>
      </c>
      <c r="D124" s="33" t="str">
        <f t="shared" si="8"/>
        <v>.03</v>
      </c>
      <c r="E124" s="33" t="str">
        <f t="shared" si="8"/>
        <v>.03</v>
      </c>
      <c r="G124" s="34">
        <f t="shared" si="9"/>
        <v>3.0333133403318446</v>
      </c>
      <c r="H124" s="34">
        <f t="shared" si="13"/>
        <v>3.1929614108756259</v>
      </c>
      <c r="I124" s="34">
        <f t="shared" si="10"/>
        <v>3.3526094814194072</v>
      </c>
      <c r="J124" s="34">
        <f t="shared" si="11"/>
        <v>13615</v>
      </c>
    </row>
    <row r="125" spans="2:10" x14ac:dyDescent="0.3">
      <c r="B125" s="32">
        <v>59596</v>
      </c>
      <c r="C125" s="33" t="str">
        <f t="shared" si="8"/>
        <v>.03</v>
      </c>
      <c r="D125" s="33" t="str">
        <f t="shared" si="8"/>
        <v>.03</v>
      </c>
      <c r="E125" s="33" t="str">
        <f t="shared" si="8"/>
        <v>.03</v>
      </c>
      <c r="G125" s="34">
        <f t="shared" si="9"/>
        <v>2.9929985237651566</v>
      </c>
      <c r="H125" s="34">
        <f t="shared" si="13"/>
        <v>3.1505247618580596</v>
      </c>
      <c r="I125" s="34">
        <f t="shared" si="10"/>
        <v>3.3080509999509626</v>
      </c>
      <c r="J125" s="34">
        <f t="shared" si="11"/>
        <v>13827</v>
      </c>
    </row>
    <row r="126" spans="2:10" x14ac:dyDescent="0.3">
      <c r="B126" s="32">
        <v>59810</v>
      </c>
      <c r="C126" s="33" t="str">
        <f t="shared" si="8"/>
        <v>.03</v>
      </c>
      <c r="D126" s="33" t="str">
        <f t="shared" si="8"/>
        <v>.03</v>
      </c>
      <c r="E126" s="33" t="str">
        <f t="shared" si="8"/>
        <v>.03</v>
      </c>
      <c r="G126" s="34">
        <f t="shared" si="9"/>
        <v>2.9528467736231887</v>
      </c>
      <c r="H126" s="34">
        <f t="shared" si="13"/>
        <v>3.1082597617086196</v>
      </c>
      <c r="I126" s="34">
        <f t="shared" si="10"/>
        <v>3.2636727497940505</v>
      </c>
      <c r="J126" s="34">
        <f t="shared" si="11"/>
        <v>14041</v>
      </c>
    </row>
    <row r="127" spans="2:10" x14ac:dyDescent="0.3">
      <c r="B127" s="32">
        <v>60023</v>
      </c>
      <c r="C127" s="33" t="str">
        <f t="shared" si="8"/>
        <v>.03</v>
      </c>
      <c r="D127" s="33" t="str">
        <f t="shared" si="8"/>
        <v>.03</v>
      </c>
      <c r="E127" s="33" t="str">
        <f t="shared" si="8"/>
        <v>.03</v>
      </c>
      <c r="G127" s="34">
        <f t="shared" si="9"/>
        <v>2.9134175348125679</v>
      </c>
      <c r="H127" s="34">
        <f t="shared" si="13"/>
        <v>3.0667552998027032</v>
      </c>
      <c r="I127" s="34">
        <f t="shared" si="10"/>
        <v>3.2200930647928385</v>
      </c>
      <c r="J127" s="34">
        <f t="shared" si="11"/>
        <v>14254</v>
      </c>
    </row>
    <row r="128" spans="2:10" x14ac:dyDescent="0.3">
      <c r="B128" s="32">
        <v>60237</v>
      </c>
      <c r="C128" s="33" t="str">
        <f t="shared" si="8"/>
        <v>.03</v>
      </c>
      <c r="D128" s="33" t="str">
        <f t="shared" si="8"/>
        <v>.03</v>
      </c>
      <c r="E128" s="33" t="str">
        <f t="shared" si="8"/>
        <v>.03</v>
      </c>
      <c r="G128" s="34">
        <f t="shared" si="9"/>
        <v>2.874333381583563</v>
      </c>
      <c r="H128" s="34">
        <f t="shared" si="13"/>
        <v>3.025614085877435</v>
      </c>
      <c r="I128" s="34">
        <f t="shared" si="10"/>
        <v>3.1768947901713069</v>
      </c>
      <c r="J128" s="34">
        <f t="shared" si="11"/>
        <v>14468</v>
      </c>
    </row>
    <row r="129" spans="2:10" x14ac:dyDescent="0.3">
      <c r="B129" s="32">
        <v>60449</v>
      </c>
      <c r="C129" s="33" t="str">
        <f t="shared" si="8"/>
        <v>.03</v>
      </c>
      <c r="D129" s="33" t="str">
        <f t="shared" si="8"/>
        <v>.03</v>
      </c>
      <c r="E129" s="33" t="str">
        <f t="shared" si="8"/>
        <v>.03</v>
      </c>
      <c r="G129" s="34">
        <f t="shared" si="9"/>
        <v>2.8361315178033539</v>
      </c>
      <c r="H129" s="34">
        <f t="shared" si="13"/>
        <v>2.985401597687741</v>
      </c>
      <c r="I129" s="34">
        <f t="shared" si="10"/>
        <v>3.1346716775721282</v>
      </c>
      <c r="J129" s="34">
        <f t="shared" si="11"/>
        <v>14680</v>
      </c>
    </row>
    <row r="130" spans="2:10" x14ac:dyDescent="0.3">
      <c r="B130" s="32">
        <v>60664</v>
      </c>
      <c r="C130" s="33" t="str">
        <f t="shared" si="8"/>
        <v>.03</v>
      </c>
      <c r="D130" s="33" t="str">
        <f t="shared" si="8"/>
        <v>.03</v>
      </c>
      <c r="E130" s="33" t="str">
        <f t="shared" si="8"/>
        <v>.03</v>
      </c>
      <c r="G130" s="34">
        <f t="shared" si="9"/>
        <v>2.7979075860913216</v>
      </c>
      <c r="H130" s="34">
        <f t="shared" si="13"/>
        <v>2.9451658800961282</v>
      </c>
      <c r="I130" s="34">
        <f t="shared" si="10"/>
        <v>3.0924241741009348</v>
      </c>
      <c r="J130" s="34">
        <f t="shared" si="11"/>
        <v>14895</v>
      </c>
    </row>
    <row r="131" spans="2:10" x14ac:dyDescent="0.3">
      <c r="B131" s="32">
        <v>60876</v>
      </c>
      <c r="C131" s="33" t="str">
        <f t="shared" si="8"/>
        <v>.03</v>
      </c>
      <c r="D131" s="33" t="str">
        <f t="shared" si="8"/>
        <v>.03</v>
      </c>
      <c r="E131" s="33" t="str">
        <f t="shared" si="8"/>
        <v>.03</v>
      </c>
      <c r="G131" s="34">
        <f t="shared" si="9"/>
        <v>2.7607214735970955</v>
      </c>
      <c r="H131" s="34">
        <f t="shared" si="13"/>
        <v>2.9060226037864165</v>
      </c>
      <c r="I131" s="34">
        <f t="shared" si="10"/>
        <v>3.0513237339757375</v>
      </c>
      <c r="J131" s="34">
        <f t="shared" si="11"/>
        <v>15107</v>
      </c>
    </row>
    <row r="132" spans="2:10" x14ac:dyDescent="0.3">
      <c r="B132" s="32">
        <v>61088</v>
      </c>
      <c r="C132" s="33" t="str">
        <f t="shared" si="8"/>
        <v>.03</v>
      </c>
      <c r="D132" s="33" t="str">
        <f t="shared" si="8"/>
        <v>.03</v>
      </c>
      <c r="E132" s="33" t="str">
        <f t="shared" si="8"/>
        <v>.03</v>
      </c>
      <c r="G132" s="34">
        <f t="shared" si="9"/>
        <v>2.7240295900650087</v>
      </c>
      <c r="H132" s="34">
        <f t="shared" si="13"/>
        <v>2.8673995684894829</v>
      </c>
      <c r="I132" s="34">
        <f t="shared" si="10"/>
        <v>3.010769546913957</v>
      </c>
      <c r="J132" s="34">
        <f t="shared" si="11"/>
        <v>15319</v>
      </c>
    </row>
    <row r="133" spans="2:10" x14ac:dyDescent="0.3">
      <c r="B133" s="32">
        <v>61302</v>
      </c>
      <c r="C133" s="33" t="str">
        <f t="shared" si="8"/>
        <v>.03</v>
      </c>
      <c r="D133" s="33" t="str">
        <f t="shared" si="8"/>
        <v>.03</v>
      </c>
      <c r="E133" s="33" t="str">
        <f t="shared" si="8"/>
        <v>.03</v>
      </c>
      <c r="G133" s="34">
        <f t="shared" si="9"/>
        <v>2.6874861188233234</v>
      </c>
      <c r="H133" s="34">
        <f t="shared" si="13"/>
        <v>2.8289327566561302</v>
      </c>
      <c r="I133" s="34">
        <f t="shared" si="10"/>
        <v>2.970379394488937</v>
      </c>
      <c r="J133" s="34">
        <f t="shared" si="11"/>
        <v>15533</v>
      </c>
    </row>
    <row r="134" spans="2:10" x14ac:dyDescent="0.3">
      <c r="B134" s="32">
        <v>61515</v>
      </c>
      <c r="C134" s="33" t="str">
        <f t="shared" si="8"/>
        <v>.03</v>
      </c>
      <c r="D134" s="33" t="str">
        <f t="shared" si="8"/>
        <v>.03</v>
      </c>
      <c r="E134" s="33" t="str">
        <f t="shared" si="8"/>
        <v>.03</v>
      </c>
      <c r="G134" s="34">
        <f t="shared" si="9"/>
        <v>2.6516002296786962</v>
      </c>
      <c r="H134" s="34">
        <f t="shared" si="13"/>
        <v>2.7911581365038911</v>
      </c>
      <c r="I134" s="34">
        <f t="shared" si="10"/>
        <v>2.930716043329086</v>
      </c>
      <c r="J134" s="34">
        <f t="shared" si="11"/>
        <v>15746</v>
      </c>
    </row>
    <row r="135" spans="2:10" x14ac:dyDescent="0.3">
      <c r="B135" s="32">
        <v>61729</v>
      </c>
      <c r="C135" s="33" t="str">
        <f t="shared" si="8"/>
        <v>.03</v>
      </c>
      <c r="D135" s="33" t="str">
        <f t="shared" si="8"/>
        <v>.03</v>
      </c>
      <c r="E135" s="33" t="str">
        <f t="shared" si="8"/>
        <v>.03</v>
      </c>
      <c r="G135" s="34">
        <f t="shared" si="9"/>
        <v>2.6160284146400068</v>
      </c>
      <c r="H135" s="34">
        <f t="shared" si="13"/>
        <v>2.7537141206736915</v>
      </c>
      <c r="I135" s="34">
        <f t="shared" si="10"/>
        <v>2.8913998267073762</v>
      </c>
      <c r="J135" s="34">
        <f t="shared" si="11"/>
        <v>15960</v>
      </c>
    </row>
    <row r="136" spans="2:10" x14ac:dyDescent="0.3">
      <c r="B136" s="32">
        <v>61941</v>
      </c>
      <c r="C136" s="33" t="str">
        <f t="shared" si="8"/>
        <v>.03</v>
      </c>
      <c r="D136" s="33" t="str">
        <f t="shared" si="8"/>
        <v>.03</v>
      </c>
      <c r="E136" s="33" t="str">
        <f t="shared" si="8"/>
        <v>.03</v>
      </c>
      <c r="G136" s="34">
        <f t="shared" si="9"/>
        <v>2.5812596011886684</v>
      </c>
      <c r="H136" s="34">
        <f t="shared" si="13"/>
        <v>2.7171153696722827</v>
      </c>
      <c r="I136" s="34">
        <f t="shared" si="10"/>
        <v>2.8529711381558971</v>
      </c>
      <c r="J136" s="34">
        <f t="shared" si="11"/>
        <v>16172</v>
      </c>
    </row>
    <row r="137" spans="2:10" x14ac:dyDescent="0.3">
      <c r="B137" s="32">
        <v>62153</v>
      </c>
      <c r="C137" s="33" t="str">
        <f t="shared" si="8"/>
        <v>.03</v>
      </c>
      <c r="D137" s="33" t="str">
        <f t="shared" si="8"/>
        <v>.03</v>
      </c>
      <c r="E137" s="33" t="str">
        <f t="shared" si="8"/>
        <v>.03</v>
      </c>
      <c r="G137" s="34">
        <f t="shared" si="9"/>
        <v>2.5469528891357887</v>
      </c>
      <c r="H137" s="34">
        <f t="shared" si="13"/>
        <v>2.681003041195567</v>
      </c>
      <c r="I137" s="34">
        <f t="shared" si="10"/>
        <v>2.8150531932553453</v>
      </c>
      <c r="J137" s="34">
        <f t="shared" si="11"/>
        <v>16384</v>
      </c>
    </row>
    <row r="138" spans="2:10" x14ac:dyDescent="0.3">
      <c r="B138" s="32">
        <v>62367</v>
      </c>
      <c r="C138" s="33" t="str">
        <f t="shared" si="8"/>
        <v>.03</v>
      </c>
      <c r="D138" s="33" t="str">
        <f t="shared" si="8"/>
        <v>.03</v>
      </c>
      <c r="E138" s="33" t="str">
        <f t="shared" si="8"/>
        <v>.03</v>
      </c>
      <c r="G138" s="34">
        <f t="shared" si="9"/>
        <v>2.512784941769314</v>
      </c>
      <c r="H138" s="34">
        <f t="shared" si="13"/>
        <v>2.6450367808098045</v>
      </c>
      <c r="I138" s="34">
        <f t="shared" si="10"/>
        <v>2.7772886198502951</v>
      </c>
      <c r="J138" s="34">
        <f t="shared" si="11"/>
        <v>16598</v>
      </c>
    </row>
    <row r="139" spans="2:10" x14ac:dyDescent="0.3">
      <c r="B139" s="32">
        <v>62579</v>
      </c>
      <c r="C139" s="33" t="str">
        <f t="shared" si="8"/>
        <v>.02</v>
      </c>
      <c r="D139" s="33" t="str">
        <f t="shared" si="8"/>
        <v>.03</v>
      </c>
      <c r="E139" s="33" t="str">
        <f t="shared" si="8"/>
        <v>.03</v>
      </c>
      <c r="G139" s="34">
        <f t="shared" si="9"/>
        <v>2.4793883049458056</v>
      </c>
      <c r="H139" s="34">
        <f t="shared" si="13"/>
        <v>2.6098824262587428</v>
      </c>
      <c r="I139" s="34">
        <f t="shared" si="10"/>
        <v>2.7403765475716799</v>
      </c>
      <c r="J139" s="34">
        <f t="shared" si="11"/>
        <v>16810</v>
      </c>
    </row>
    <row r="140" spans="2:10" x14ac:dyDescent="0.3">
      <c r="B140" s="32">
        <v>62793</v>
      </c>
      <c r="C140" s="33" t="str">
        <f t="shared" si="8"/>
        <v>.02</v>
      </c>
      <c r="D140" s="33" t="str">
        <f t="shared" si="8"/>
        <v>.03</v>
      </c>
      <c r="E140" s="33" t="str">
        <f t="shared" si="8"/>
        <v>.03</v>
      </c>
      <c r="G140" s="34">
        <f t="shared" si="9"/>
        <v>2.4461267517126069</v>
      </c>
      <c r="H140" s="34">
        <f t="shared" si="13"/>
        <v>2.574870264960639</v>
      </c>
      <c r="I140" s="34">
        <f t="shared" si="10"/>
        <v>2.7036137782086711</v>
      </c>
      <c r="J140" s="34">
        <f t="shared" si="11"/>
        <v>17024</v>
      </c>
    </row>
    <row r="141" spans="2:10" x14ac:dyDescent="0.3">
      <c r="B141" s="32">
        <v>63006</v>
      </c>
      <c r="C141" s="33" t="str">
        <f t="shared" si="8"/>
        <v>.02</v>
      </c>
      <c r="D141" s="33" t="str">
        <f t="shared" si="8"/>
        <v>.03</v>
      </c>
      <c r="E141" s="33" t="str">
        <f t="shared" si="8"/>
        <v>.03</v>
      </c>
      <c r="G141" s="34">
        <f t="shared" si="9"/>
        <v>2.4134637240486354</v>
      </c>
      <c r="H141" s="34">
        <f t="shared" si="13"/>
        <v>2.5404881305775109</v>
      </c>
      <c r="I141" s="34">
        <f t="shared" si="10"/>
        <v>2.6675125371063864</v>
      </c>
      <c r="J141" s="34">
        <f t="shared" si="11"/>
        <v>17237</v>
      </c>
    </row>
    <row r="142" spans="2:10" x14ac:dyDescent="0.3">
      <c r="B142" s="32">
        <v>63221</v>
      </c>
      <c r="C142" s="33" t="str">
        <f t="shared" si="8"/>
        <v>.02</v>
      </c>
      <c r="D142" s="33" t="str">
        <f t="shared" si="8"/>
        <v>.03</v>
      </c>
      <c r="E142" s="33" t="str">
        <f t="shared" si="8"/>
        <v>.03</v>
      </c>
      <c r="G142" s="34">
        <f t="shared" si="9"/>
        <v>2.3809362929339617</v>
      </c>
      <c r="H142" s="34">
        <f t="shared" si="13"/>
        <v>2.5062487294041702</v>
      </c>
      <c r="I142" s="34">
        <f t="shared" si="10"/>
        <v>2.6315611658743787</v>
      </c>
      <c r="J142" s="34">
        <f t="shared" si="11"/>
        <v>17452</v>
      </c>
    </row>
    <row r="143" spans="2:10" x14ac:dyDescent="0.3">
      <c r="B143" s="32">
        <v>63433</v>
      </c>
      <c r="C143" s="33" t="str">
        <f t="shared" ref="C143:E189" si="22">IF(G143&gt;=10,TEXT(G143,"#.0"),TEXT(G143,"#.00"))</f>
        <v>.02</v>
      </c>
      <c r="D143" s="33" t="str">
        <f t="shared" si="22"/>
        <v>.02</v>
      </c>
      <c r="E143" s="33" t="str">
        <f t="shared" si="22"/>
        <v>.03</v>
      </c>
      <c r="G143" s="34">
        <f t="shared" ref="G143:G189" si="23">H143*(1-$C$11)</f>
        <v>2.3492920151634036</v>
      </c>
      <c r="H143" s="34">
        <f t="shared" si="13"/>
        <v>2.4729389633298986</v>
      </c>
      <c r="I143" s="34">
        <f t="shared" ref="I143:I189" si="24">H143*(1+$C$11)</f>
        <v>2.5965859114963936</v>
      </c>
      <c r="J143" s="34">
        <f t="shared" ref="J143:J189" si="25">B143-$C$7</f>
        <v>17664</v>
      </c>
    </row>
    <row r="144" spans="2:10" x14ac:dyDescent="0.3">
      <c r="B144" s="32">
        <v>63645</v>
      </c>
      <c r="C144" s="33" t="str">
        <f t="shared" si="22"/>
        <v>.02</v>
      </c>
      <c r="D144" s="33" t="str">
        <f t="shared" si="22"/>
        <v>.02</v>
      </c>
      <c r="E144" s="33" t="str">
        <f t="shared" si="22"/>
        <v>.03</v>
      </c>
      <c r="G144" s="34">
        <f t="shared" si="23"/>
        <v>2.3180683115672109</v>
      </c>
      <c r="H144" s="34">
        <f t="shared" ref="H144:H189" si="26">$C$5*EXP(-LN(2)*J144/$C$9)</f>
        <v>2.4400719069128538</v>
      </c>
      <c r="I144" s="34">
        <f t="shared" si="24"/>
        <v>2.5620755022584967</v>
      </c>
      <c r="J144" s="34">
        <f t="shared" si="25"/>
        <v>17876</v>
      </c>
    </row>
    <row r="145" spans="2:10" x14ac:dyDescent="0.3">
      <c r="B145" s="32">
        <v>63859</v>
      </c>
      <c r="C145" s="33" t="str">
        <f t="shared" si="22"/>
        <v>.02</v>
      </c>
      <c r="D145" s="33" t="str">
        <f t="shared" si="22"/>
        <v>.02</v>
      </c>
      <c r="E145" s="33" t="str">
        <f t="shared" si="22"/>
        <v>.03</v>
      </c>
      <c r="G145" s="34">
        <f t="shared" si="23"/>
        <v>2.2869709024241645</v>
      </c>
      <c r="H145" s="34">
        <f t="shared" si="26"/>
        <v>2.4073377920254364</v>
      </c>
      <c r="I145" s="34">
        <f t="shared" si="24"/>
        <v>2.5277046816267084</v>
      </c>
      <c r="J145" s="34">
        <f t="shared" si="25"/>
        <v>18090</v>
      </c>
    </row>
    <row r="146" spans="2:10" x14ac:dyDescent="0.3">
      <c r="B146" s="32">
        <v>64071</v>
      </c>
      <c r="C146" s="33" t="str">
        <f t="shared" si="22"/>
        <v>.02</v>
      </c>
      <c r="D146" s="33" t="str">
        <f t="shared" si="22"/>
        <v>.02</v>
      </c>
      <c r="E146" s="33" t="str">
        <f t="shared" si="22"/>
        <v>.02</v>
      </c>
      <c r="G146" s="34">
        <f t="shared" si="23"/>
        <v>2.2565754891977496</v>
      </c>
      <c r="H146" s="34">
        <f t="shared" si="26"/>
        <v>2.3753426202081576</v>
      </c>
      <c r="I146" s="34">
        <f t="shared" si="24"/>
        <v>2.4941097512185655</v>
      </c>
      <c r="J146" s="34">
        <f t="shared" si="25"/>
        <v>18302</v>
      </c>
    </row>
    <row r="147" spans="2:10" x14ac:dyDescent="0.3">
      <c r="B147" s="32">
        <v>64285</v>
      </c>
      <c r="C147" s="33" t="str">
        <f t="shared" si="22"/>
        <v>.02</v>
      </c>
      <c r="D147" s="33" t="str">
        <f t="shared" si="22"/>
        <v>.02</v>
      </c>
      <c r="E147" s="33" t="str">
        <f t="shared" si="22"/>
        <v>.02</v>
      </c>
      <c r="G147" s="34">
        <f t="shared" si="23"/>
        <v>2.226303020133924</v>
      </c>
      <c r="H147" s="34">
        <f t="shared" si="26"/>
        <v>2.3434768632988674</v>
      </c>
      <c r="I147" s="34">
        <f t="shared" si="24"/>
        <v>2.4606507064638108</v>
      </c>
      <c r="J147" s="34">
        <f t="shared" si="25"/>
        <v>18516</v>
      </c>
    </row>
    <row r="148" spans="2:10" x14ac:dyDescent="0.3">
      <c r="B148" s="32">
        <v>64498</v>
      </c>
      <c r="C148" s="33" t="str">
        <f t="shared" si="22"/>
        <v>.02</v>
      </c>
      <c r="D148" s="33" t="str">
        <f t="shared" si="22"/>
        <v>.02</v>
      </c>
      <c r="E148" s="33" t="str">
        <f t="shared" si="22"/>
        <v>.02</v>
      </c>
      <c r="G148" s="34">
        <f t="shared" si="23"/>
        <v>2.1965752895148518</v>
      </c>
      <c r="H148" s="34">
        <f t="shared" si="26"/>
        <v>2.3121845152787914</v>
      </c>
      <c r="I148" s="34">
        <f t="shared" si="24"/>
        <v>2.427793741042731</v>
      </c>
      <c r="J148" s="34">
        <f t="shared" si="25"/>
        <v>18729</v>
      </c>
    </row>
    <row r="149" spans="2:10" x14ac:dyDescent="0.3">
      <c r="B149" s="32">
        <v>64710</v>
      </c>
      <c r="C149" s="33" t="str">
        <f t="shared" si="22"/>
        <v>.02</v>
      </c>
      <c r="D149" s="33" t="str">
        <f t="shared" si="22"/>
        <v>.02</v>
      </c>
      <c r="E149" s="33" t="str">
        <f t="shared" si="22"/>
        <v>.02</v>
      </c>
      <c r="G149" s="34">
        <f t="shared" si="23"/>
        <v>2.167381296037731</v>
      </c>
      <c r="H149" s="34">
        <f t="shared" si="26"/>
        <v>2.2814539958291906</v>
      </c>
      <c r="I149" s="34">
        <f t="shared" si="24"/>
        <v>2.3955266956206502</v>
      </c>
      <c r="J149" s="34">
        <f t="shared" si="25"/>
        <v>18941</v>
      </c>
    </row>
    <row r="150" spans="2:10" x14ac:dyDescent="0.3">
      <c r="B150" s="32">
        <v>64924</v>
      </c>
      <c r="C150" s="33" t="str">
        <f t="shared" si="22"/>
        <v>.02</v>
      </c>
      <c r="D150" s="33" t="str">
        <f t="shared" si="22"/>
        <v>.02</v>
      </c>
      <c r="E150" s="33" t="str">
        <f t="shared" si="22"/>
        <v>.02</v>
      </c>
      <c r="G150" s="34">
        <f t="shared" si="23"/>
        <v>2.1383053871891677</v>
      </c>
      <c r="H150" s="34">
        <f t="shared" si="26"/>
        <v>2.2508477759885976</v>
      </c>
      <c r="I150" s="34">
        <f t="shared" si="24"/>
        <v>2.3633901647880275</v>
      </c>
      <c r="J150" s="34">
        <f t="shared" si="25"/>
        <v>19155</v>
      </c>
    </row>
    <row r="151" spans="2:10" x14ac:dyDescent="0.3">
      <c r="B151" s="32">
        <v>65136</v>
      </c>
      <c r="C151" s="33" t="str">
        <f t="shared" si="22"/>
        <v>.02</v>
      </c>
      <c r="D151" s="33" t="str">
        <f t="shared" si="22"/>
        <v>.02</v>
      </c>
      <c r="E151" s="33" t="str">
        <f t="shared" si="22"/>
        <v>.02</v>
      </c>
      <c r="G151" s="34">
        <f t="shared" si="23"/>
        <v>2.1098858407144006</v>
      </c>
      <c r="H151" s="34">
        <f t="shared" si="26"/>
        <v>2.2209324639098953</v>
      </c>
      <c r="I151" s="34">
        <f t="shared" si="24"/>
        <v>2.33197908710539</v>
      </c>
      <c r="J151" s="34">
        <f t="shared" si="25"/>
        <v>19367</v>
      </c>
    </row>
    <row r="152" spans="2:10" x14ac:dyDescent="0.3">
      <c r="B152" s="32">
        <v>65350</v>
      </c>
      <c r="C152" s="33" t="str">
        <f t="shared" si="22"/>
        <v>.02</v>
      </c>
      <c r="D152" s="33" t="str">
        <f t="shared" si="22"/>
        <v>.02</v>
      </c>
      <c r="E152" s="33" t="str">
        <f t="shared" si="22"/>
        <v>.02</v>
      </c>
      <c r="G152" s="34">
        <f t="shared" si="23"/>
        <v>2.0815812463646948</v>
      </c>
      <c r="H152" s="34">
        <f t="shared" si="26"/>
        <v>2.1911381540681001</v>
      </c>
      <c r="I152" s="34">
        <f t="shared" si="24"/>
        <v>2.3006950617715054</v>
      </c>
      <c r="J152" s="34">
        <f t="shared" si="25"/>
        <v>19581</v>
      </c>
    </row>
    <row r="153" spans="2:10" x14ac:dyDescent="0.3">
      <c r="B153" s="32">
        <v>65562</v>
      </c>
      <c r="C153" s="33" t="str">
        <f t="shared" si="22"/>
        <v>.02</v>
      </c>
      <c r="D153" s="33" t="str">
        <f t="shared" si="22"/>
        <v>.02</v>
      </c>
      <c r="E153" s="33" t="str">
        <f t="shared" si="22"/>
        <v>.02</v>
      </c>
      <c r="G153" s="34">
        <f t="shared" si="23"/>
        <v>2.0539156026608136</v>
      </c>
      <c r="H153" s="34">
        <f t="shared" si="26"/>
        <v>2.1620164238534882</v>
      </c>
      <c r="I153" s="34">
        <f t="shared" si="24"/>
        <v>2.2701172450461629</v>
      </c>
      <c r="J153" s="34">
        <f t="shared" si="25"/>
        <v>19793</v>
      </c>
    </row>
    <row r="154" spans="2:10" x14ac:dyDescent="0.3">
      <c r="B154" s="32">
        <v>65777</v>
      </c>
      <c r="C154" s="33" t="str">
        <f t="shared" si="22"/>
        <v>.02</v>
      </c>
      <c r="D154" s="33" t="str">
        <f t="shared" si="22"/>
        <v>.02</v>
      </c>
      <c r="E154" s="33" t="str">
        <f t="shared" si="22"/>
        <v>.02</v>
      </c>
      <c r="G154" s="34">
        <f t="shared" si="23"/>
        <v>2.0262339774450724</v>
      </c>
      <c r="H154" s="34">
        <f t="shared" si="26"/>
        <v>2.1328778709948133</v>
      </c>
      <c r="I154" s="34">
        <f t="shared" si="24"/>
        <v>2.2395217645445542</v>
      </c>
      <c r="J154" s="34">
        <f t="shared" si="25"/>
        <v>20008</v>
      </c>
    </row>
    <row r="155" spans="2:10" x14ac:dyDescent="0.3">
      <c r="B155" s="32">
        <v>65990</v>
      </c>
      <c r="C155" s="33" t="str">
        <f t="shared" si="22"/>
        <v>.02</v>
      </c>
      <c r="D155" s="33" t="str">
        <f t="shared" si="22"/>
        <v>.02</v>
      </c>
      <c r="E155" s="33" t="str">
        <f t="shared" si="22"/>
        <v>.02</v>
      </c>
      <c r="G155" s="34">
        <f t="shared" si="23"/>
        <v>1.9991777603407741</v>
      </c>
      <c r="H155" s="34">
        <f t="shared" si="26"/>
        <v>2.1043976424639728</v>
      </c>
      <c r="I155" s="34">
        <f t="shared" si="24"/>
        <v>2.2096175245871716</v>
      </c>
      <c r="J155" s="34">
        <f t="shared" si="25"/>
        <v>20221</v>
      </c>
    </row>
    <row r="156" spans="2:10" x14ac:dyDescent="0.3">
      <c r="B156" s="32">
        <v>66202</v>
      </c>
      <c r="C156" s="33" t="str">
        <f t="shared" si="22"/>
        <v>.02</v>
      </c>
      <c r="D156" s="33" t="str">
        <f t="shared" si="22"/>
        <v>.02</v>
      </c>
      <c r="E156" s="33" t="str">
        <f t="shared" si="22"/>
        <v>.02</v>
      </c>
      <c r="G156" s="34">
        <f t="shared" si="23"/>
        <v>1.9726073155335384</v>
      </c>
      <c r="H156" s="34">
        <f t="shared" si="26"/>
        <v>2.0764287531931984</v>
      </c>
      <c r="I156" s="34">
        <f t="shared" si="24"/>
        <v>2.1802501908528584</v>
      </c>
      <c r="J156" s="34">
        <f t="shared" si="25"/>
        <v>20433</v>
      </c>
    </row>
    <row r="157" spans="2:10" x14ac:dyDescent="0.3">
      <c r="B157" s="32">
        <v>66416</v>
      </c>
      <c r="C157" s="33" t="str">
        <f t="shared" si="22"/>
        <v>.02</v>
      </c>
      <c r="D157" s="33" t="str">
        <f t="shared" si="22"/>
        <v>.02</v>
      </c>
      <c r="E157" s="33" t="str">
        <f t="shared" si="22"/>
        <v>.02</v>
      </c>
      <c r="G157" s="34">
        <f t="shared" si="23"/>
        <v>1.9461443435565644</v>
      </c>
      <c r="H157" s="34">
        <f t="shared" si="26"/>
        <v>2.0485729932174364</v>
      </c>
      <c r="I157" s="34">
        <f t="shared" si="24"/>
        <v>2.1510016428783083</v>
      </c>
      <c r="J157" s="34">
        <f t="shared" si="25"/>
        <v>20647</v>
      </c>
    </row>
    <row r="158" spans="2:10" x14ac:dyDescent="0.3">
      <c r="B158" s="32">
        <v>66628</v>
      </c>
      <c r="C158" s="33" t="str">
        <f t="shared" si="22"/>
        <v>.02</v>
      </c>
      <c r="D158" s="33" t="str">
        <f t="shared" si="22"/>
        <v>.02</v>
      </c>
      <c r="E158" s="33" t="str">
        <f t="shared" si="22"/>
        <v>.02</v>
      </c>
      <c r="G158" s="34">
        <f t="shared" si="23"/>
        <v>1.920278749264154</v>
      </c>
      <c r="H158" s="34">
        <f t="shared" si="26"/>
        <v>2.0213460518570043</v>
      </c>
      <c r="I158" s="34">
        <f t="shared" si="24"/>
        <v>2.1224133544498547</v>
      </c>
      <c r="J158" s="34">
        <f t="shared" si="25"/>
        <v>20859</v>
      </c>
    </row>
    <row r="159" spans="2:10" x14ac:dyDescent="0.3">
      <c r="B159" s="32">
        <v>66842</v>
      </c>
      <c r="C159" s="33" t="str">
        <f t="shared" si="22"/>
        <v>.02</v>
      </c>
      <c r="D159" s="33" t="str">
        <f t="shared" si="22"/>
        <v>.02</v>
      </c>
      <c r="E159" s="33" t="str">
        <f t="shared" si="22"/>
        <v>.02</v>
      </c>
      <c r="G159" s="34">
        <f t="shared" si="23"/>
        <v>1.8945177768042041</v>
      </c>
      <c r="H159" s="34">
        <f t="shared" si="26"/>
        <v>1.9942292387412675</v>
      </c>
      <c r="I159" s="34">
        <f t="shared" si="24"/>
        <v>2.0939407006783308</v>
      </c>
      <c r="J159" s="34">
        <f t="shared" si="25"/>
        <v>21073</v>
      </c>
    </row>
    <row r="160" spans="2:10" x14ac:dyDescent="0.3">
      <c r="B160" s="32">
        <v>67054</v>
      </c>
      <c r="C160" s="33" t="str">
        <f t="shared" si="22"/>
        <v>.02</v>
      </c>
      <c r="D160" s="33" t="str">
        <f t="shared" si="22"/>
        <v>.02</v>
      </c>
      <c r="E160" s="33" t="str">
        <f t="shared" si="22"/>
        <v>.02</v>
      </c>
      <c r="G160" s="34">
        <f t="shared" si="23"/>
        <v>1.8693383350239381</v>
      </c>
      <c r="H160" s="34">
        <f t="shared" si="26"/>
        <v>1.9677245631830929</v>
      </c>
      <c r="I160" s="34">
        <f t="shared" si="24"/>
        <v>2.0661107913422474</v>
      </c>
      <c r="J160" s="34">
        <f t="shared" si="25"/>
        <v>21285</v>
      </c>
    </row>
    <row r="161" spans="2:10" x14ac:dyDescent="0.3">
      <c r="B161" s="32">
        <v>67267</v>
      </c>
      <c r="C161" s="33" t="str">
        <f t="shared" si="22"/>
        <v>.02</v>
      </c>
      <c r="D161" s="33" t="str">
        <f t="shared" si="22"/>
        <v>.02</v>
      </c>
      <c r="E161" s="33" t="str">
        <f t="shared" si="22"/>
        <v>.02</v>
      </c>
      <c r="G161" s="34">
        <f t="shared" si="23"/>
        <v>1.8443771388359398</v>
      </c>
      <c r="H161" s="34">
        <f t="shared" si="26"/>
        <v>1.9414496198273052</v>
      </c>
      <c r="I161" s="34">
        <f t="shared" si="24"/>
        <v>2.0385221008186707</v>
      </c>
      <c r="J161" s="34">
        <f t="shared" si="25"/>
        <v>21498</v>
      </c>
    </row>
    <row r="162" spans="2:10" x14ac:dyDescent="0.3">
      <c r="B162" s="32">
        <v>67481</v>
      </c>
      <c r="C162" s="33" t="str">
        <f t="shared" si="22"/>
        <v>.02</v>
      </c>
      <c r="D162" s="33" t="str">
        <f t="shared" si="22"/>
        <v>.02</v>
      </c>
      <c r="E162" s="33" t="str">
        <f t="shared" si="22"/>
        <v>.02</v>
      </c>
      <c r="G162" s="34">
        <f t="shared" si="23"/>
        <v>1.8196344035963181</v>
      </c>
      <c r="H162" s="34">
        <f t="shared" si="26"/>
        <v>1.9154046353645455</v>
      </c>
      <c r="I162" s="34">
        <f t="shared" si="24"/>
        <v>2.0111748671327727</v>
      </c>
      <c r="J162" s="34">
        <f t="shared" si="25"/>
        <v>21712</v>
      </c>
    </row>
    <row r="163" spans="2:10" x14ac:dyDescent="0.3">
      <c r="B163" s="32">
        <v>67693</v>
      </c>
      <c r="C163" s="33" t="str">
        <f t="shared" si="22"/>
        <v>.02</v>
      </c>
      <c r="D163" s="33" t="str">
        <f t="shared" si="22"/>
        <v>.02</v>
      </c>
      <c r="E163" s="33" t="str">
        <f t="shared" si="22"/>
        <v>.02</v>
      </c>
      <c r="G163" s="34">
        <f t="shared" si="23"/>
        <v>1.7954502132510524</v>
      </c>
      <c r="H163" s="34">
        <f t="shared" si="26"/>
        <v>1.8899475928958447</v>
      </c>
      <c r="I163" s="34">
        <f t="shared" si="24"/>
        <v>1.984444972540637</v>
      </c>
      <c r="J163" s="34">
        <f t="shared" si="25"/>
        <v>21924</v>
      </c>
    </row>
    <row r="164" spans="2:10" x14ac:dyDescent="0.3">
      <c r="B164" s="32">
        <v>67907</v>
      </c>
      <c r="C164" s="33" t="str">
        <f t="shared" si="22"/>
        <v>.02</v>
      </c>
      <c r="D164" s="33" t="str">
        <f t="shared" si="22"/>
        <v>.02</v>
      </c>
      <c r="E164" s="33" t="str">
        <f t="shared" si="22"/>
        <v>.02</v>
      </c>
      <c r="G164" s="34">
        <f t="shared" si="23"/>
        <v>1.7713638437515744</v>
      </c>
      <c r="H164" s="34">
        <f t="shared" si="26"/>
        <v>1.8645935197384995</v>
      </c>
      <c r="I164" s="34">
        <f t="shared" si="24"/>
        <v>1.9578231957254246</v>
      </c>
      <c r="J164" s="34">
        <f t="shared" si="25"/>
        <v>22138</v>
      </c>
    </row>
    <row r="165" spans="2:10" x14ac:dyDescent="0.3">
      <c r="B165" s="32">
        <v>68119</v>
      </c>
      <c r="C165" s="33" t="str">
        <f t="shared" si="22"/>
        <v>.02</v>
      </c>
      <c r="D165" s="33" t="str">
        <f t="shared" si="22"/>
        <v>.02</v>
      </c>
      <c r="E165" s="33" t="str">
        <f t="shared" si="22"/>
        <v>.02</v>
      </c>
      <c r="G165" s="34">
        <f t="shared" si="23"/>
        <v>1.7478212022828581</v>
      </c>
      <c r="H165" s="34">
        <f t="shared" si="26"/>
        <v>1.8398117918766927</v>
      </c>
      <c r="I165" s="34">
        <f t="shared" si="24"/>
        <v>1.9318023814705274</v>
      </c>
      <c r="J165" s="34">
        <f t="shared" si="25"/>
        <v>22350</v>
      </c>
    </row>
    <row r="166" spans="2:10" x14ac:dyDescent="0.3">
      <c r="B166" s="32">
        <v>68334</v>
      </c>
      <c r="C166" s="33" t="str">
        <f t="shared" si="22"/>
        <v>.02</v>
      </c>
      <c r="D166" s="33" t="str">
        <f t="shared" si="22"/>
        <v>.02</v>
      </c>
      <c r="E166" s="33" t="str">
        <f t="shared" si="22"/>
        <v>.02</v>
      </c>
      <c r="G166" s="34">
        <f t="shared" si="23"/>
        <v>1.7242649610219989</v>
      </c>
      <c r="H166" s="34">
        <f t="shared" si="26"/>
        <v>1.8150157484442095</v>
      </c>
      <c r="I166" s="34">
        <f t="shared" si="24"/>
        <v>1.9057665358664202</v>
      </c>
      <c r="J166" s="34">
        <f t="shared" si="25"/>
        <v>22565</v>
      </c>
    </row>
    <row r="167" spans="2:10" x14ac:dyDescent="0.3">
      <c r="B167" s="32">
        <v>68546</v>
      </c>
      <c r="C167" s="33" t="str">
        <f t="shared" si="22"/>
        <v>.02</v>
      </c>
      <c r="D167" s="33" t="str">
        <f t="shared" si="22"/>
        <v>.02</v>
      </c>
      <c r="E167" s="33" t="str">
        <f t="shared" si="22"/>
        <v>.02</v>
      </c>
      <c r="G167" s="34">
        <f t="shared" si="23"/>
        <v>1.7013482960366517</v>
      </c>
      <c r="H167" s="34">
        <f t="shared" si="26"/>
        <v>1.7908929431964755</v>
      </c>
      <c r="I167" s="34">
        <f t="shared" si="24"/>
        <v>1.8804375903562993</v>
      </c>
      <c r="J167" s="34">
        <f t="shared" si="25"/>
        <v>22777</v>
      </c>
    </row>
    <row r="168" spans="2:10" x14ac:dyDescent="0.3">
      <c r="B168" s="32">
        <v>68759</v>
      </c>
      <c r="C168" s="33" t="str">
        <f t="shared" si="22"/>
        <v>.02</v>
      </c>
      <c r="D168" s="33" t="str">
        <f t="shared" si="22"/>
        <v>.02</v>
      </c>
      <c r="E168" s="33" t="str">
        <f t="shared" si="22"/>
        <v>.02</v>
      </c>
      <c r="G168" s="34">
        <f t="shared" si="23"/>
        <v>1.6786302637758181</v>
      </c>
      <c r="H168" s="34">
        <f t="shared" si="26"/>
        <v>1.766979225027177</v>
      </c>
      <c r="I168" s="34">
        <f t="shared" si="24"/>
        <v>1.8553281862785358</v>
      </c>
      <c r="J168" s="34">
        <f t="shared" si="25"/>
        <v>22990</v>
      </c>
    </row>
    <row r="169" spans="2:10" x14ac:dyDescent="0.3">
      <c r="B169" s="32">
        <v>68973</v>
      </c>
      <c r="C169" s="33" t="str">
        <f t="shared" si="22"/>
        <v>.02</v>
      </c>
      <c r="D169" s="33" t="str">
        <f t="shared" si="22"/>
        <v>.02</v>
      </c>
      <c r="E169" s="33" t="str">
        <f t="shared" si="22"/>
        <v>.02</v>
      </c>
      <c r="G169" s="34">
        <f t="shared" si="23"/>
        <v>1.6561110602424045</v>
      </c>
      <c r="H169" s="34">
        <f t="shared" si="26"/>
        <v>1.7432748002551628</v>
      </c>
      <c r="I169" s="34">
        <f t="shared" si="24"/>
        <v>1.8304385402679211</v>
      </c>
      <c r="J169" s="34">
        <f t="shared" si="25"/>
        <v>23204</v>
      </c>
    </row>
    <row r="170" spans="2:10" x14ac:dyDescent="0.3">
      <c r="B170" s="32">
        <v>69185</v>
      </c>
      <c r="C170" s="33" t="str">
        <f t="shared" si="22"/>
        <v>.02</v>
      </c>
      <c r="D170" s="33" t="str">
        <f t="shared" si="22"/>
        <v>.02</v>
      </c>
      <c r="E170" s="33" t="str">
        <f t="shared" si="22"/>
        <v>.02</v>
      </c>
      <c r="G170" s="34">
        <f t="shared" si="23"/>
        <v>1.6341002073839161</v>
      </c>
      <c r="H170" s="34">
        <f t="shared" si="26"/>
        <v>1.720105481456754</v>
      </c>
      <c r="I170" s="34">
        <f t="shared" si="24"/>
        <v>1.8061107555295919</v>
      </c>
      <c r="J170" s="34">
        <f t="shared" si="25"/>
        <v>23416</v>
      </c>
    </row>
    <row r="171" spans="2:10" x14ac:dyDescent="0.3">
      <c r="B171" s="32">
        <v>69399</v>
      </c>
      <c r="C171" s="33" t="str">
        <f t="shared" si="22"/>
        <v>.02</v>
      </c>
      <c r="D171" s="33" t="str">
        <f t="shared" si="22"/>
        <v>.02</v>
      </c>
      <c r="E171" s="33" t="str">
        <f t="shared" si="22"/>
        <v>.02</v>
      </c>
      <c r="G171" s="34">
        <f t="shared" si="23"/>
        <v>1.6121783845988924</v>
      </c>
      <c r="H171" s="34">
        <f t="shared" si="26"/>
        <v>1.6970298785251499</v>
      </c>
      <c r="I171" s="34">
        <f t="shared" si="24"/>
        <v>1.7818813724514073</v>
      </c>
      <c r="J171" s="34">
        <f t="shared" si="25"/>
        <v>23630</v>
      </c>
    </row>
    <row r="172" spans="2:10" x14ac:dyDescent="0.3">
      <c r="B172" s="32">
        <v>69611</v>
      </c>
      <c r="C172" s="33" t="str">
        <f t="shared" si="22"/>
        <v>.02</v>
      </c>
      <c r="D172" s="33" t="str">
        <f t="shared" si="22"/>
        <v>.02</v>
      </c>
      <c r="E172" s="33" t="str">
        <f t="shared" si="22"/>
        <v>.02</v>
      </c>
      <c r="G172" s="34">
        <f t="shared" si="23"/>
        <v>1.5907514271580983</v>
      </c>
      <c r="H172" s="34">
        <f t="shared" si="26"/>
        <v>1.6744751864822087</v>
      </c>
      <c r="I172" s="34">
        <f t="shared" si="24"/>
        <v>1.7581989458063192</v>
      </c>
      <c r="J172" s="34">
        <f t="shared" si="25"/>
        <v>23842</v>
      </c>
    </row>
    <row r="173" spans="2:10" x14ac:dyDescent="0.3">
      <c r="B173" s="32">
        <v>69823</v>
      </c>
      <c r="C173" s="33" t="str">
        <f t="shared" si="22"/>
        <v>.02</v>
      </c>
      <c r="D173" s="33" t="str">
        <f t="shared" si="22"/>
        <v>.02</v>
      </c>
      <c r="E173" s="33" t="str">
        <f t="shared" si="22"/>
        <v>.02</v>
      </c>
      <c r="G173" s="34">
        <f t="shared" si="23"/>
        <v>1.5696092486906208</v>
      </c>
      <c r="H173" s="34">
        <f t="shared" si="26"/>
        <v>1.6522202617796009</v>
      </c>
      <c r="I173" s="34">
        <f t="shared" si="24"/>
        <v>1.734831274868581</v>
      </c>
      <c r="J173" s="34">
        <f t="shared" si="25"/>
        <v>24054</v>
      </c>
    </row>
    <row r="174" spans="2:10" x14ac:dyDescent="0.3">
      <c r="B174" s="32">
        <v>70037</v>
      </c>
      <c r="C174" s="33" t="str">
        <f t="shared" si="22"/>
        <v>.02</v>
      </c>
      <c r="D174" s="33" t="str">
        <f t="shared" si="22"/>
        <v>.02</v>
      </c>
      <c r="E174" s="33" t="str">
        <f t="shared" si="22"/>
        <v>.02</v>
      </c>
      <c r="G174" s="34">
        <f t="shared" si="23"/>
        <v>1.548552586659707</v>
      </c>
      <c r="H174" s="34">
        <f t="shared" si="26"/>
        <v>1.6300553543786389</v>
      </c>
      <c r="I174" s="34">
        <f t="shared" si="24"/>
        <v>1.7115581220975709</v>
      </c>
      <c r="J174" s="34">
        <f t="shared" si="25"/>
        <v>24268</v>
      </c>
    </row>
    <row r="175" spans="2:10" x14ac:dyDescent="0.3">
      <c r="B175" s="32">
        <v>70250</v>
      </c>
      <c r="C175" s="33" t="str">
        <f t="shared" si="22"/>
        <v>.02</v>
      </c>
      <c r="D175" s="33" t="str">
        <f t="shared" si="22"/>
        <v>.02</v>
      </c>
      <c r="E175" s="33" t="str">
        <f t="shared" si="22"/>
        <v>.02</v>
      </c>
      <c r="G175" s="34">
        <f t="shared" si="23"/>
        <v>1.5278748290816224</v>
      </c>
      <c r="H175" s="34">
        <f t="shared" si="26"/>
        <v>1.608289293770129</v>
      </c>
      <c r="I175" s="34">
        <f t="shared" si="24"/>
        <v>1.6887037584586355</v>
      </c>
      <c r="J175" s="34">
        <f t="shared" si="25"/>
        <v>24481</v>
      </c>
    </row>
    <row r="176" spans="2:10" x14ac:dyDescent="0.3">
      <c r="B176" s="32">
        <v>70464</v>
      </c>
      <c r="C176" s="33" t="str">
        <f t="shared" si="22"/>
        <v>.02</v>
      </c>
      <c r="D176" s="33" t="str">
        <f t="shared" si="22"/>
        <v>.02</v>
      </c>
      <c r="E176" s="33" t="str">
        <f t="shared" si="22"/>
        <v>.02</v>
      </c>
      <c r="G176" s="34">
        <f t="shared" si="23"/>
        <v>1.5073780437012161</v>
      </c>
      <c r="H176" s="34">
        <f t="shared" si="26"/>
        <v>1.5867137302118064</v>
      </c>
      <c r="I176" s="34">
        <f t="shared" si="24"/>
        <v>1.6660494167223967</v>
      </c>
      <c r="J176" s="34">
        <f t="shared" si="25"/>
        <v>24695</v>
      </c>
    </row>
    <row r="177" spans="2:10" x14ac:dyDescent="0.3">
      <c r="B177" s="32">
        <v>70676</v>
      </c>
      <c r="C177" s="33" t="str">
        <f t="shared" si="22"/>
        <v>.01</v>
      </c>
      <c r="D177" s="33" t="str">
        <f t="shared" si="22"/>
        <v>.02</v>
      </c>
      <c r="E177" s="33" t="str">
        <f t="shared" si="22"/>
        <v>.02</v>
      </c>
      <c r="G177" s="34">
        <f t="shared" si="23"/>
        <v>1.4873439547330716</v>
      </c>
      <c r="H177" s="34">
        <f t="shared" si="26"/>
        <v>1.5656252155084964</v>
      </c>
      <c r="I177" s="34">
        <f t="shared" si="24"/>
        <v>1.6439064762839213</v>
      </c>
      <c r="J177" s="34">
        <f t="shared" si="25"/>
        <v>24907</v>
      </c>
    </row>
    <row r="178" spans="2:10" x14ac:dyDescent="0.3">
      <c r="B178" s="32">
        <v>70891</v>
      </c>
      <c r="C178" s="33" t="str">
        <f t="shared" si="22"/>
        <v>.01</v>
      </c>
      <c r="D178" s="33" t="str">
        <f t="shared" si="22"/>
        <v>.02</v>
      </c>
      <c r="E178" s="33" t="str">
        <f t="shared" si="22"/>
        <v>.02</v>
      </c>
      <c r="G178" s="34">
        <f t="shared" si="23"/>
        <v>1.4672982927455578</v>
      </c>
      <c r="H178" s="34">
        <f t="shared" si="26"/>
        <v>1.5445245186795347</v>
      </c>
      <c r="I178" s="34">
        <f t="shared" si="24"/>
        <v>1.6217507446135115</v>
      </c>
      <c r="J178" s="34">
        <f t="shared" si="25"/>
        <v>25122</v>
      </c>
    </row>
    <row r="179" spans="2:10" x14ac:dyDescent="0.3">
      <c r="B179" s="32">
        <v>71103</v>
      </c>
      <c r="C179" s="33" t="str">
        <f t="shared" si="22"/>
        <v>.01</v>
      </c>
      <c r="D179" s="33" t="str">
        <f t="shared" si="22"/>
        <v>.02</v>
      </c>
      <c r="E179" s="33" t="str">
        <f t="shared" si="22"/>
        <v>.02</v>
      </c>
      <c r="G179" s="34">
        <f t="shared" si="23"/>
        <v>1.4477968911810954</v>
      </c>
      <c r="H179" s="34">
        <f t="shared" si="26"/>
        <v>1.523996727559048</v>
      </c>
      <c r="I179" s="34">
        <f t="shared" si="24"/>
        <v>1.6001965639370006</v>
      </c>
      <c r="J179" s="34">
        <f t="shared" si="25"/>
        <v>25334</v>
      </c>
    </row>
    <row r="180" spans="2:10" x14ac:dyDescent="0.3">
      <c r="B180" s="32">
        <v>71315</v>
      </c>
      <c r="C180" s="33" t="str">
        <f t="shared" si="22"/>
        <v>.01</v>
      </c>
      <c r="D180" s="33" t="str">
        <f t="shared" si="22"/>
        <v>.02</v>
      </c>
      <c r="E180" s="33" t="str">
        <f t="shared" si="22"/>
        <v>.02</v>
      </c>
      <c r="G180" s="34">
        <f t="shared" si="23"/>
        <v>1.4285546766305206</v>
      </c>
      <c r="H180" s="34">
        <f t="shared" si="26"/>
        <v>1.5037417648742324</v>
      </c>
      <c r="I180" s="34">
        <f t="shared" si="24"/>
        <v>1.5789288531179442</v>
      </c>
      <c r="J180" s="34">
        <f t="shared" si="25"/>
        <v>25546</v>
      </c>
    </row>
    <row r="181" spans="2:10" x14ac:dyDescent="0.3">
      <c r="B181" s="32">
        <v>71529</v>
      </c>
      <c r="C181" s="33" t="str">
        <f t="shared" si="22"/>
        <v>.01</v>
      </c>
      <c r="D181" s="33" t="str">
        <f t="shared" si="22"/>
        <v>.01</v>
      </c>
      <c r="E181" s="33" t="str">
        <f t="shared" si="22"/>
        <v>.02</v>
      </c>
      <c r="G181" s="34">
        <f t="shared" si="23"/>
        <v>1.4093902934927527</v>
      </c>
      <c r="H181" s="34">
        <f t="shared" si="26"/>
        <v>1.4835687299923712</v>
      </c>
      <c r="I181" s="34">
        <f t="shared" si="24"/>
        <v>1.5577471664919897</v>
      </c>
      <c r="J181" s="34">
        <f t="shared" si="25"/>
        <v>25760</v>
      </c>
    </row>
    <row r="182" spans="2:10" x14ac:dyDescent="0.3">
      <c r="B182" s="32">
        <v>71742</v>
      </c>
      <c r="C182" s="33" t="str">
        <f t="shared" si="22"/>
        <v>.01</v>
      </c>
      <c r="D182" s="33" t="str">
        <f t="shared" si="22"/>
        <v>.01</v>
      </c>
      <c r="E182" s="33" t="str">
        <f t="shared" si="22"/>
        <v>.02</v>
      </c>
      <c r="G182" s="34">
        <f t="shared" si="23"/>
        <v>1.3905707641640062</v>
      </c>
      <c r="H182" s="34">
        <f t="shared" si="26"/>
        <v>1.4637586991200064</v>
      </c>
      <c r="I182" s="34">
        <f t="shared" si="24"/>
        <v>1.5369466340760067</v>
      </c>
      <c r="J182" s="34">
        <f t="shared" si="25"/>
        <v>25973</v>
      </c>
    </row>
    <row r="183" spans="2:10" x14ac:dyDescent="0.3">
      <c r="B183" s="32">
        <v>71956</v>
      </c>
      <c r="C183" s="33" t="str">
        <f t="shared" si="22"/>
        <v>.01</v>
      </c>
      <c r="D183" s="33" t="str">
        <f t="shared" si="22"/>
        <v>.01</v>
      </c>
      <c r="E183" s="33" t="str">
        <f t="shared" si="22"/>
        <v>.02</v>
      </c>
      <c r="G183" s="34">
        <f t="shared" si="23"/>
        <v>1.3719159437776602</v>
      </c>
      <c r="H183" s="34">
        <f t="shared" si="26"/>
        <v>1.4441220460817477</v>
      </c>
      <c r="I183" s="34">
        <f t="shared" si="24"/>
        <v>1.5163281483858351</v>
      </c>
      <c r="J183" s="34">
        <f t="shared" si="25"/>
        <v>26187</v>
      </c>
    </row>
    <row r="184" spans="2:10" x14ac:dyDescent="0.3">
      <c r="B184" s="32">
        <v>72168</v>
      </c>
      <c r="C184" s="33" t="str">
        <f t="shared" si="22"/>
        <v>.01</v>
      </c>
      <c r="D184" s="33" t="str">
        <f t="shared" si="22"/>
        <v>.01</v>
      </c>
      <c r="E184" s="33" t="str">
        <f t="shared" si="22"/>
        <v>.01</v>
      </c>
      <c r="G184" s="34">
        <f t="shared" si="23"/>
        <v>1.3536822391079473</v>
      </c>
      <c r="H184" s="34">
        <f t="shared" si="26"/>
        <v>1.4249286727452077</v>
      </c>
      <c r="I184" s="34">
        <f t="shared" si="24"/>
        <v>1.4961751063824682</v>
      </c>
      <c r="J184" s="34">
        <f t="shared" si="25"/>
        <v>26399</v>
      </c>
    </row>
    <row r="185" spans="2:10" x14ac:dyDescent="0.3">
      <c r="B185" s="32">
        <v>72380</v>
      </c>
      <c r="C185" s="33" t="str">
        <f t="shared" si="22"/>
        <v>.01</v>
      </c>
      <c r="D185" s="33" t="str">
        <f t="shared" si="22"/>
        <v>.01</v>
      </c>
      <c r="E185" s="33" t="str">
        <f t="shared" si="22"/>
        <v>.01</v>
      </c>
      <c r="G185" s="34">
        <f t="shared" si="23"/>
        <v>1.3356908728901564</v>
      </c>
      <c r="H185" s="34">
        <f t="shared" si="26"/>
        <v>1.4059903925159543</v>
      </c>
      <c r="I185" s="34">
        <f t="shared" si="24"/>
        <v>1.4762899121417521</v>
      </c>
      <c r="J185" s="34">
        <f t="shared" si="25"/>
        <v>26611</v>
      </c>
    </row>
    <row r="186" spans="2:10" x14ac:dyDescent="0.3">
      <c r="B186" s="32">
        <v>72594</v>
      </c>
      <c r="C186" s="33" t="str">
        <f t="shared" si="22"/>
        <v>.01</v>
      </c>
      <c r="D186" s="33" t="str">
        <f t="shared" si="22"/>
        <v>.01</v>
      </c>
      <c r="E186" s="33" t="str">
        <f t="shared" si="22"/>
        <v>.01</v>
      </c>
      <c r="G186" s="34">
        <f t="shared" si="23"/>
        <v>1.3177722786211135</v>
      </c>
      <c r="H186" s="34">
        <f t="shared" si="26"/>
        <v>1.3871287143380142</v>
      </c>
      <c r="I186" s="34">
        <f t="shared" si="24"/>
        <v>1.456485150054915</v>
      </c>
      <c r="J186" s="34">
        <f t="shared" si="25"/>
        <v>26825</v>
      </c>
    </row>
    <row r="187" spans="2:10" x14ac:dyDescent="0.3">
      <c r="B187" s="32">
        <v>72806</v>
      </c>
      <c r="C187" s="33" t="str">
        <f t="shared" si="22"/>
        <v>.01</v>
      </c>
      <c r="D187" s="33" t="str">
        <f t="shared" si="22"/>
        <v>.01</v>
      </c>
      <c r="E187" s="33" t="str">
        <f t="shared" si="22"/>
        <v>.01</v>
      </c>
      <c r="G187" s="34">
        <f t="shared" si="23"/>
        <v>1.3002581804292452</v>
      </c>
      <c r="H187" s="34">
        <f t="shared" si="26"/>
        <v>1.3686928215044687</v>
      </c>
      <c r="I187" s="34">
        <f t="shared" si="24"/>
        <v>1.4371274625796921</v>
      </c>
      <c r="J187" s="34">
        <f t="shared" si="25"/>
        <v>27037</v>
      </c>
    </row>
    <row r="188" spans="2:10" x14ac:dyDescent="0.3">
      <c r="B188" s="32">
        <v>73020</v>
      </c>
      <c r="C188" s="33" t="str">
        <f t="shared" si="22"/>
        <v>.01</v>
      </c>
      <c r="D188" s="33" t="str">
        <f t="shared" si="22"/>
        <v>.01</v>
      </c>
      <c r="E188" s="33" t="str">
        <f t="shared" si="22"/>
        <v>.01</v>
      </c>
      <c r="G188" s="34">
        <f t="shared" si="23"/>
        <v>1.2828149237199271</v>
      </c>
      <c r="H188" s="34">
        <f t="shared" si="26"/>
        <v>1.350331498652555</v>
      </c>
      <c r="I188" s="34">
        <f t="shared" si="24"/>
        <v>1.4178480735851828</v>
      </c>
      <c r="J188" s="34">
        <f t="shared" si="25"/>
        <v>27251</v>
      </c>
    </row>
    <row r="189" spans="2:10" x14ac:dyDescent="0.3">
      <c r="B189" s="32">
        <v>73232</v>
      </c>
      <c r="C189" s="33" t="str">
        <f t="shared" si="22"/>
        <v>.01</v>
      </c>
      <c r="D189" s="33" t="str">
        <f t="shared" si="22"/>
        <v>.01</v>
      </c>
      <c r="E189" s="33" t="str">
        <f t="shared" si="22"/>
        <v>.01</v>
      </c>
      <c r="G189" s="34">
        <f t="shared" si="23"/>
        <v>1.2657654327718142</v>
      </c>
      <c r="H189" s="34">
        <f t="shared" si="26"/>
        <v>1.332384666075594</v>
      </c>
      <c r="I189" s="34">
        <f t="shared" si="24"/>
        <v>1.3990038993793739</v>
      </c>
      <c r="J189" s="34">
        <f t="shared" si="25"/>
        <v>27463</v>
      </c>
    </row>
    <row r="190" spans="2:10" x14ac:dyDescent="0.3">
      <c r="B190" s="32"/>
    </row>
    <row r="191" spans="2:10" x14ac:dyDescent="0.3">
      <c r="B191" s="32"/>
    </row>
    <row r="192" spans="2:10" x14ac:dyDescent="0.3">
      <c r="B192" s="32"/>
    </row>
    <row r="193" spans="2:2" x14ac:dyDescent="0.3">
      <c r="B193" s="32"/>
    </row>
    <row r="194" spans="2:2" x14ac:dyDescent="0.3">
      <c r="B194" s="32"/>
    </row>
    <row r="195" spans="2:2" x14ac:dyDescent="0.3">
      <c r="B195" s="32"/>
    </row>
    <row r="196" spans="2:2" x14ac:dyDescent="0.3">
      <c r="B196" s="32"/>
    </row>
    <row r="197" spans="2:2" x14ac:dyDescent="0.3">
      <c r="B197" s="32"/>
    </row>
    <row r="198" spans="2:2" x14ac:dyDescent="0.3">
      <c r="B198" s="32"/>
    </row>
    <row r="199" spans="2:2" x14ac:dyDescent="0.3">
      <c r="B199" s="32"/>
    </row>
    <row r="200" spans="2:2" x14ac:dyDescent="0.3">
      <c r="B200" s="32"/>
    </row>
    <row r="201" spans="2:2" x14ac:dyDescent="0.3">
      <c r="B201" s="32"/>
    </row>
    <row r="202" spans="2:2" x14ac:dyDescent="0.3">
      <c r="B202" s="32"/>
    </row>
    <row r="203" spans="2:2" x14ac:dyDescent="0.3">
      <c r="B203" s="32"/>
    </row>
    <row r="204" spans="2:2" x14ac:dyDescent="0.3">
      <c r="B204" s="32"/>
    </row>
    <row r="205" spans="2:2" x14ac:dyDescent="0.3">
      <c r="B205" s="32"/>
    </row>
    <row r="206" spans="2:2" x14ac:dyDescent="0.3">
      <c r="B206" s="32"/>
    </row>
    <row r="207" spans="2:2" x14ac:dyDescent="0.3">
      <c r="B207" s="32"/>
    </row>
    <row r="208" spans="2:2" x14ac:dyDescent="0.3">
      <c r="B208" s="32"/>
    </row>
    <row r="209" spans="2:2" x14ac:dyDescent="0.3">
      <c r="B209" s="32"/>
    </row>
    <row r="210" spans="2:2" x14ac:dyDescent="0.3">
      <c r="B210" s="32"/>
    </row>
    <row r="211" spans="2:2" x14ac:dyDescent="0.3">
      <c r="B211" s="32"/>
    </row>
    <row r="212" spans="2:2" x14ac:dyDescent="0.3">
      <c r="B212" s="32"/>
    </row>
    <row r="213" spans="2:2" x14ac:dyDescent="0.3">
      <c r="B213" s="32"/>
    </row>
    <row r="214" spans="2:2" x14ac:dyDescent="0.3">
      <c r="B214" s="32"/>
    </row>
    <row r="215" spans="2:2" x14ac:dyDescent="0.3">
      <c r="B215" s="32"/>
    </row>
    <row r="216" spans="2:2" x14ac:dyDescent="0.3">
      <c r="B216" s="32"/>
    </row>
    <row r="217" spans="2:2" x14ac:dyDescent="0.3">
      <c r="B217" s="32"/>
    </row>
    <row r="218" spans="2:2" x14ac:dyDescent="0.3">
      <c r="B218" s="32"/>
    </row>
    <row r="219" spans="2:2" x14ac:dyDescent="0.3">
      <c r="B219" s="32"/>
    </row>
    <row r="220" spans="2:2" x14ac:dyDescent="0.3">
      <c r="B220" s="32"/>
    </row>
    <row r="221" spans="2:2" x14ac:dyDescent="0.3">
      <c r="B221" s="32"/>
    </row>
    <row r="222" spans="2:2" x14ac:dyDescent="0.3">
      <c r="B222" s="32"/>
    </row>
    <row r="223" spans="2:2" x14ac:dyDescent="0.3">
      <c r="B223" s="32"/>
    </row>
    <row r="224" spans="2:2" x14ac:dyDescent="0.3">
      <c r="B224" s="32"/>
    </row>
    <row r="225" spans="2:2" x14ac:dyDescent="0.3">
      <c r="B225" s="32"/>
    </row>
    <row r="226" spans="2:2" x14ac:dyDescent="0.3">
      <c r="B226" s="32"/>
    </row>
    <row r="227" spans="2:2" x14ac:dyDescent="0.3">
      <c r="B227" s="32"/>
    </row>
    <row r="228" spans="2:2" x14ac:dyDescent="0.3">
      <c r="B228" s="32"/>
    </row>
    <row r="229" spans="2:2" x14ac:dyDescent="0.3">
      <c r="B229" s="32"/>
    </row>
    <row r="230" spans="2:2" x14ac:dyDescent="0.3">
      <c r="B230" s="32"/>
    </row>
    <row r="231" spans="2:2" x14ac:dyDescent="0.3">
      <c r="B231" s="32"/>
    </row>
    <row r="232" spans="2:2" x14ac:dyDescent="0.3">
      <c r="B232" s="32"/>
    </row>
    <row r="233" spans="2:2" x14ac:dyDescent="0.3">
      <c r="B233" s="32"/>
    </row>
    <row r="234" spans="2:2" x14ac:dyDescent="0.3">
      <c r="B234" s="32"/>
    </row>
    <row r="235" spans="2:2" x14ac:dyDescent="0.3">
      <c r="B235" s="32"/>
    </row>
    <row r="236" spans="2:2" x14ac:dyDescent="0.3">
      <c r="B236" s="32"/>
    </row>
    <row r="237" spans="2:2" x14ac:dyDescent="0.3">
      <c r="B237" s="32"/>
    </row>
    <row r="238" spans="2:2" x14ac:dyDescent="0.3">
      <c r="B238" s="32"/>
    </row>
    <row r="239" spans="2:2" x14ac:dyDescent="0.3">
      <c r="B239" s="32"/>
    </row>
    <row r="240" spans="2:2" x14ac:dyDescent="0.3">
      <c r="B240" s="32"/>
    </row>
    <row r="241" spans="2:2" x14ac:dyDescent="0.3">
      <c r="B241" s="32"/>
    </row>
    <row r="242" spans="2:2" x14ac:dyDescent="0.3">
      <c r="B242" s="32"/>
    </row>
    <row r="243" spans="2:2" x14ac:dyDescent="0.3">
      <c r="B243" s="32"/>
    </row>
    <row r="244" spans="2:2" x14ac:dyDescent="0.3">
      <c r="B244" s="32"/>
    </row>
    <row r="245" spans="2:2" x14ac:dyDescent="0.3">
      <c r="B245" s="32"/>
    </row>
    <row r="246" spans="2:2" x14ac:dyDescent="0.3">
      <c r="B246" s="32"/>
    </row>
    <row r="247" spans="2:2" x14ac:dyDescent="0.3">
      <c r="B247" s="32"/>
    </row>
    <row r="248" spans="2:2" x14ac:dyDescent="0.3">
      <c r="B248" s="32"/>
    </row>
    <row r="249" spans="2:2" x14ac:dyDescent="0.3">
      <c r="B249" s="32"/>
    </row>
    <row r="250" spans="2:2" x14ac:dyDescent="0.3">
      <c r="B250" s="32"/>
    </row>
    <row r="251" spans="2:2" x14ac:dyDescent="0.3">
      <c r="B251" s="32"/>
    </row>
    <row r="252" spans="2:2" x14ac:dyDescent="0.3">
      <c r="B252" s="32"/>
    </row>
    <row r="253" spans="2:2" x14ac:dyDescent="0.3">
      <c r="B253" s="32"/>
    </row>
    <row r="254" spans="2:2" x14ac:dyDescent="0.3">
      <c r="B254" s="32"/>
    </row>
    <row r="255" spans="2:2" x14ac:dyDescent="0.3">
      <c r="B255" s="32"/>
    </row>
    <row r="256" spans="2:2" x14ac:dyDescent="0.3">
      <c r="B256" s="32"/>
    </row>
    <row r="257" spans="2:2" x14ac:dyDescent="0.3">
      <c r="B257" s="32"/>
    </row>
    <row r="258" spans="2:2" x14ac:dyDescent="0.3">
      <c r="B258" s="32"/>
    </row>
    <row r="259" spans="2:2" x14ac:dyDescent="0.3">
      <c r="B259" s="32"/>
    </row>
    <row r="260" spans="2:2" x14ac:dyDescent="0.3">
      <c r="B260" s="32"/>
    </row>
    <row r="261" spans="2:2" x14ac:dyDescent="0.3">
      <c r="B261" s="32"/>
    </row>
    <row r="262" spans="2:2" x14ac:dyDescent="0.3">
      <c r="B262" s="32"/>
    </row>
    <row r="263" spans="2:2" x14ac:dyDescent="0.3">
      <c r="B263" s="32"/>
    </row>
    <row r="264" spans="2:2" x14ac:dyDescent="0.3">
      <c r="B264" s="32"/>
    </row>
    <row r="265" spans="2:2" x14ac:dyDescent="0.3">
      <c r="B265" s="32"/>
    </row>
    <row r="266" spans="2:2" x14ac:dyDescent="0.3">
      <c r="B266" s="32"/>
    </row>
    <row r="267" spans="2:2" x14ac:dyDescent="0.3">
      <c r="B267" s="32"/>
    </row>
    <row r="268" spans="2:2" x14ac:dyDescent="0.3">
      <c r="B268" s="32"/>
    </row>
    <row r="269" spans="2:2" x14ac:dyDescent="0.3">
      <c r="B269" s="32"/>
    </row>
    <row r="270" spans="2:2" x14ac:dyDescent="0.3">
      <c r="B270" s="32"/>
    </row>
    <row r="271" spans="2:2" x14ac:dyDescent="0.3">
      <c r="B271" s="32"/>
    </row>
    <row r="272" spans="2:2" x14ac:dyDescent="0.3">
      <c r="B272" s="32"/>
    </row>
    <row r="273" spans="2:2" x14ac:dyDescent="0.3">
      <c r="B273" s="32"/>
    </row>
    <row r="274" spans="2:2" x14ac:dyDescent="0.3">
      <c r="B274" s="32"/>
    </row>
    <row r="275" spans="2:2" x14ac:dyDescent="0.3">
      <c r="B275" s="32"/>
    </row>
    <row r="276" spans="2:2" x14ac:dyDescent="0.3">
      <c r="B276" s="32"/>
    </row>
    <row r="277" spans="2:2" x14ac:dyDescent="0.3">
      <c r="B277" s="32"/>
    </row>
    <row r="278" spans="2:2" x14ac:dyDescent="0.3">
      <c r="B278" s="32"/>
    </row>
    <row r="279" spans="2:2" x14ac:dyDescent="0.3">
      <c r="B279" s="32"/>
    </row>
    <row r="280" spans="2:2" x14ac:dyDescent="0.3">
      <c r="B280" s="32"/>
    </row>
    <row r="281" spans="2:2" x14ac:dyDescent="0.3">
      <c r="B281" s="32"/>
    </row>
    <row r="282" spans="2:2" x14ac:dyDescent="0.3">
      <c r="B282" s="32"/>
    </row>
    <row r="283" spans="2:2" x14ac:dyDescent="0.3">
      <c r="B283" s="32"/>
    </row>
    <row r="284" spans="2:2" x14ac:dyDescent="0.3">
      <c r="B284" s="32"/>
    </row>
    <row r="285" spans="2:2" x14ac:dyDescent="0.3">
      <c r="B285" s="32"/>
    </row>
    <row r="286" spans="2:2" x14ac:dyDescent="0.3">
      <c r="B286" s="32"/>
    </row>
    <row r="287" spans="2:2" x14ac:dyDescent="0.3">
      <c r="B287" s="32"/>
    </row>
    <row r="288" spans="2:2" x14ac:dyDescent="0.3">
      <c r="B288" s="32"/>
    </row>
    <row r="289" spans="2:2" x14ac:dyDescent="0.3">
      <c r="B289" s="32"/>
    </row>
    <row r="290" spans="2:2" x14ac:dyDescent="0.3">
      <c r="B290" s="32"/>
    </row>
    <row r="291" spans="2:2" x14ac:dyDescent="0.3">
      <c r="B291" s="32"/>
    </row>
    <row r="292" spans="2:2" x14ac:dyDescent="0.3">
      <c r="B292" s="32"/>
    </row>
    <row r="293" spans="2:2" x14ac:dyDescent="0.3">
      <c r="B293" s="32"/>
    </row>
    <row r="294" spans="2:2" x14ac:dyDescent="0.3">
      <c r="B294" s="32"/>
    </row>
    <row r="295" spans="2:2" x14ac:dyDescent="0.3">
      <c r="B295" s="32"/>
    </row>
    <row r="296" spans="2:2" x14ac:dyDescent="0.3">
      <c r="B296" s="32"/>
    </row>
    <row r="297" spans="2:2" x14ac:dyDescent="0.3">
      <c r="B297" s="32"/>
    </row>
    <row r="298" spans="2:2" x14ac:dyDescent="0.3">
      <c r="B298" s="32"/>
    </row>
    <row r="299" spans="2:2" x14ac:dyDescent="0.3">
      <c r="B299" s="32"/>
    </row>
    <row r="300" spans="2:2" x14ac:dyDescent="0.3">
      <c r="B300" s="32"/>
    </row>
    <row r="301" spans="2:2" x14ac:dyDescent="0.3">
      <c r="B301" s="32"/>
    </row>
    <row r="302" spans="2:2" x14ac:dyDescent="0.3">
      <c r="B302" s="32"/>
    </row>
    <row r="303" spans="2:2" x14ac:dyDescent="0.3">
      <c r="B303" s="32"/>
    </row>
    <row r="304" spans="2:2" x14ac:dyDescent="0.3">
      <c r="B304" s="32"/>
    </row>
    <row r="305" spans="2:2" x14ac:dyDescent="0.3">
      <c r="B305" s="32"/>
    </row>
    <row r="306" spans="2:2" x14ac:dyDescent="0.3">
      <c r="B306" s="32"/>
    </row>
    <row r="307" spans="2:2" x14ac:dyDescent="0.3">
      <c r="B307" s="32"/>
    </row>
    <row r="308" spans="2:2" x14ac:dyDescent="0.3">
      <c r="B308" s="32"/>
    </row>
    <row r="309" spans="2:2" x14ac:dyDescent="0.3">
      <c r="B309" s="32"/>
    </row>
    <row r="310" spans="2:2" x14ac:dyDescent="0.3">
      <c r="B310" s="32"/>
    </row>
    <row r="311" spans="2:2" x14ac:dyDescent="0.3">
      <c r="B311" s="32"/>
    </row>
    <row r="312" spans="2:2" x14ac:dyDescent="0.3">
      <c r="B312" s="32"/>
    </row>
    <row r="313" spans="2:2" x14ac:dyDescent="0.3">
      <c r="B313" s="32"/>
    </row>
    <row r="314" spans="2:2" x14ac:dyDescent="0.3">
      <c r="B314" s="32"/>
    </row>
    <row r="315" spans="2:2" x14ac:dyDescent="0.3">
      <c r="B315" s="32"/>
    </row>
    <row r="316" spans="2:2" x14ac:dyDescent="0.3">
      <c r="B316" s="32"/>
    </row>
    <row r="317" spans="2:2" x14ac:dyDescent="0.3">
      <c r="B317" s="32"/>
    </row>
    <row r="318" spans="2:2" x14ac:dyDescent="0.3">
      <c r="B318" s="32"/>
    </row>
  </sheetData>
  <mergeCells count="1">
    <mergeCell ref="F5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Instruktion</vt:lpstr>
      <vt:lpstr>Protokoll</vt:lpstr>
      <vt:lpstr>Beräkningsunderlag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Postgård Pelle</dc:creator>
  <cp:lastModifiedBy>Bäcklund Gillstedt Lena</cp:lastModifiedBy>
  <cp:lastPrinted>2023-03-23T13:16:52Z</cp:lastPrinted>
  <dcterms:created xsi:type="dcterms:W3CDTF">2019-01-03T08:27:21Z</dcterms:created>
  <dcterms:modified xsi:type="dcterms:W3CDTF">2025-04-22T06:47:18Z</dcterms:modified>
</cp:coreProperties>
</file>