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Miljöriskanalysmetod\Revidering 2020\"/>
    </mc:Choice>
  </mc:AlternateContent>
  <bookViews>
    <workbookView xWindow="0" yWindow="72" windowWidth="9456" windowHeight="5028"/>
  </bookViews>
  <sheets>
    <sheet name="Uppskattning av miljöskada" sheetId="1" r:id="rId1"/>
    <sheet name="Resultat" sheetId="4" r:id="rId2"/>
    <sheet name="Diagram" sheetId="6" r:id="rId3"/>
    <sheet name="Kriterier" sheetId="3" r:id="rId4"/>
  </sheets>
  <definedNames>
    <definedName name="_xlnm.Print_Area" localSheetId="1">Resultat!$B$1:$J$24</definedName>
    <definedName name="_xlnm.Print_Titles" localSheetId="0">'Uppskattning av miljöskada'!$A:$B</definedName>
  </definedNames>
  <calcPr calcId="162913"/>
</workbook>
</file>

<file path=xl/calcChain.xml><?xml version="1.0" encoding="utf-8"?>
<calcChain xmlns="http://schemas.openxmlformats.org/spreadsheetml/2006/main">
  <c r="R8" i="1" l="1"/>
  <c r="R9" i="1"/>
  <c r="R10" i="1"/>
  <c r="R11" i="1"/>
  <c r="R12" i="1"/>
  <c r="R13" i="1"/>
  <c r="R14" i="1"/>
  <c r="R15" i="1"/>
  <c r="R16" i="1"/>
  <c r="R17" i="1"/>
  <c r="R18" i="1"/>
  <c r="R19" i="1"/>
  <c r="R20" i="1"/>
  <c r="R21" i="1"/>
  <c r="R22" i="1"/>
  <c r="R23" i="1"/>
  <c r="R24" i="1"/>
  <c r="R6" i="1"/>
  <c r="R7" i="1"/>
  <c r="D6" i="4" l="1"/>
  <c r="D7" i="4"/>
  <c r="D8" i="4"/>
  <c r="D9" i="4"/>
  <c r="D10" i="4"/>
  <c r="D11" i="4"/>
  <c r="D12" i="4"/>
  <c r="D13" i="4"/>
  <c r="D14" i="4"/>
  <c r="D15" i="4"/>
  <c r="D16" i="4"/>
  <c r="D17" i="4"/>
  <c r="D18" i="4"/>
  <c r="D19" i="4"/>
  <c r="D20" i="4"/>
  <c r="D21" i="4"/>
  <c r="D22" i="4"/>
  <c r="D23" i="4"/>
  <c r="D24" i="4"/>
  <c r="B1" i="4"/>
  <c r="K5" i="4" l="1"/>
  <c r="B5" i="4" s="1"/>
  <c r="D5" i="4" s="1"/>
  <c r="C5" i="4"/>
  <c r="E5" i="4" s="1"/>
  <c r="L5" i="4"/>
  <c r="F5" i="4" s="1"/>
  <c r="G5" i="4"/>
  <c r="P5" i="4" s="1"/>
  <c r="K6" i="4"/>
  <c r="B6" i="4"/>
  <c r="C6" i="4"/>
  <c r="E6" i="4" s="1"/>
  <c r="N6" i="4"/>
  <c r="L6" i="4"/>
  <c r="F6" i="4" s="1"/>
  <c r="G6" i="4"/>
  <c r="P6" i="4" s="1"/>
  <c r="K7" i="4"/>
  <c r="B7" i="4" s="1"/>
  <c r="C7" i="4"/>
  <c r="N7" i="4" s="1"/>
  <c r="L7" i="4"/>
  <c r="F7" i="4" s="1"/>
  <c r="G7" i="4"/>
  <c r="I7" i="4" s="1"/>
  <c r="K8" i="4"/>
  <c r="B8" i="4" s="1"/>
  <c r="C8" i="4"/>
  <c r="E8" i="4" s="1"/>
  <c r="L8" i="4"/>
  <c r="F8" i="4"/>
  <c r="O8" i="4" s="1"/>
  <c r="G8" i="4"/>
  <c r="P8" i="4" s="1"/>
  <c r="I8" i="4"/>
  <c r="K9" i="4"/>
  <c r="B9" i="4" s="1"/>
  <c r="C9" i="4"/>
  <c r="E9" i="4"/>
  <c r="L9" i="4"/>
  <c r="F9" i="4" s="1"/>
  <c r="G9" i="4"/>
  <c r="P9" i="4" s="1"/>
  <c r="K10" i="4"/>
  <c r="B10" i="4"/>
  <c r="C10" i="4"/>
  <c r="E10" i="4" s="1"/>
  <c r="L10" i="4"/>
  <c r="F10" i="4" s="1"/>
  <c r="G10" i="4"/>
  <c r="I10" i="4" s="1"/>
  <c r="K11" i="4"/>
  <c r="B11" i="4" s="1"/>
  <c r="C11" i="4"/>
  <c r="N11" i="4" s="1"/>
  <c r="L11" i="4"/>
  <c r="F11" i="4" s="1"/>
  <c r="H11" i="4" s="1"/>
  <c r="G11" i="4"/>
  <c r="I11" i="4" s="1"/>
  <c r="K12" i="4"/>
  <c r="B12" i="4" s="1"/>
  <c r="C12" i="4"/>
  <c r="E12" i="4" s="1"/>
  <c r="L12" i="4"/>
  <c r="F12" i="4" s="1"/>
  <c r="G12" i="4"/>
  <c r="I12" i="4" s="1"/>
  <c r="K13" i="4"/>
  <c r="B13" i="4" s="1"/>
  <c r="C13" i="4"/>
  <c r="E13" i="4" s="1"/>
  <c r="L13" i="4"/>
  <c r="F13" i="4" s="1"/>
  <c r="G13" i="4"/>
  <c r="P13" i="4" s="1"/>
  <c r="K14" i="4"/>
  <c r="B14" i="4" s="1"/>
  <c r="C14" i="4"/>
  <c r="N14" i="4" s="1"/>
  <c r="L14" i="4"/>
  <c r="F14" i="4" s="1"/>
  <c r="O14" i="4" s="1"/>
  <c r="G14" i="4"/>
  <c r="P14" i="4" s="1"/>
  <c r="K15" i="4"/>
  <c r="B15" i="4" s="1"/>
  <c r="C15" i="4"/>
  <c r="N15" i="4" s="1"/>
  <c r="L15" i="4"/>
  <c r="F15" i="4" s="1"/>
  <c r="G15" i="4"/>
  <c r="I15" i="4" s="1"/>
  <c r="K16" i="4"/>
  <c r="B16" i="4" s="1"/>
  <c r="C16" i="4"/>
  <c r="E16" i="4" s="1"/>
  <c r="L16" i="4"/>
  <c r="F16" i="4"/>
  <c r="O16" i="4" s="1"/>
  <c r="G16" i="4"/>
  <c r="I16" i="4" s="1"/>
  <c r="K17" i="4"/>
  <c r="B17" i="4" s="1"/>
  <c r="C17" i="4"/>
  <c r="N17" i="4" s="1"/>
  <c r="E17" i="4"/>
  <c r="L17" i="4"/>
  <c r="F17" i="4" s="1"/>
  <c r="G17" i="4"/>
  <c r="P17" i="4" s="1"/>
  <c r="K18" i="4"/>
  <c r="B18" i="4"/>
  <c r="C18" i="4"/>
  <c r="E18" i="4" s="1"/>
  <c r="L18" i="4"/>
  <c r="F18" i="4" s="1"/>
  <c r="G18" i="4"/>
  <c r="I18" i="4" s="1"/>
  <c r="K19" i="4"/>
  <c r="B19" i="4" s="1"/>
  <c r="C19" i="4"/>
  <c r="N19" i="4" s="1"/>
  <c r="L19" i="4"/>
  <c r="F19" i="4" s="1"/>
  <c r="H19" i="4" s="1"/>
  <c r="G19" i="4"/>
  <c r="I19" i="4" s="1"/>
  <c r="K20" i="4"/>
  <c r="B20" i="4"/>
  <c r="C20" i="4"/>
  <c r="E20" i="4" s="1"/>
  <c r="L20" i="4"/>
  <c r="F20" i="4" s="1"/>
  <c r="H20" i="4" s="1"/>
  <c r="G20" i="4"/>
  <c r="I20" i="4" s="1"/>
  <c r="K21" i="4"/>
  <c r="B21" i="4" s="1"/>
  <c r="C21" i="4"/>
  <c r="E21" i="4" s="1"/>
  <c r="L21" i="4"/>
  <c r="F21" i="4" s="1"/>
  <c r="G21" i="4"/>
  <c r="I21" i="4" s="1"/>
  <c r="K22" i="4"/>
  <c r="B22" i="4" s="1"/>
  <c r="C22" i="4"/>
  <c r="N22" i="4" s="1"/>
  <c r="L22" i="4"/>
  <c r="F22" i="4" s="1"/>
  <c r="G22" i="4"/>
  <c r="P22" i="4" s="1"/>
  <c r="K23" i="4"/>
  <c r="B23" i="4" s="1"/>
  <c r="C23" i="4"/>
  <c r="E23" i="4" s="1"/>
  <c r="L23" i="4"/>
  <c r="F23" i="4" s="1"/>
  <c r="G23" i="4"/>
  <c r="P23" i="4" s="1"/>
  <c r="I23" i="4"/>
  <c r="K24" i="4"/>
  <c r="B24" i="4" s="1"/>
  <c r="C24" i="4"/>
  <c r="N24" i="4" s="1"/>
  <c r="E24" i="4"/>
  <c r="L24" i="4"/>
  <c r="F24" i="4" s="1"/>
  <c r="G24" i="4"/>
  <c r="P24" i="4" s="1"/>
  <c r="R5" i="1"/>
  <c r="S5" i="1"/>
  <c r="S6" i="1"/>
  <c r="S7" i="1"/>
  <c r="S8" i="1"/>
  <c r="S9" i="1"/>
  <c r="S10" i="1"/>
  <c r="S11" i="1"/>
  <c r="S12" i="1"/>
  <c r="S13" i="1"/>
  <c r="S14" i="1"/>
  <c r="S15" i="1"/>
  <c r="S16" i="1"/>
  <c r="S17" i="1"/>
  <c r="S18" i="1"/>
  <c r="S19" i="1"/>
  <c r="S20" i="1"/>
  <c r="S21" i="1"/>
  <c r="S22" i="1"/>
  <c r="S23" i="1"/>
  <c r="S24" i="1"/>
  <c r="N9" i="4"/>
  <c r="E22" i="4"/>
  <c r="I9" i="4"/>
  <c r="H8" i="4"/>
  <c r="N5" i="4" l="1"/>
  <c r="E14" i="4"/>
  <c r="N13" i="4"/>
  <c r="J14" i="4"/>
  <c r="P16" i="4"/>
  <c r="J16" i="4" s="1"/>
  <c r="H16" i="4"/>
  <c r="P19" i="4"/>
  <c r="N18" i="4"/>
  <c r="N16" i="4"/>
  <c r="I14" i="4"/>
  <c r="N10" i="4"/>
  <c r="H7" i="4"/>
  <c r="O7" i="4"/>
  <c r="I5" i="4"/>
  <c r="I13" i="4"/>
  <c r="M20" i="4"/>
  <c r="P11" i="4"/>
  <c r="J8" i="4"/>
  <c r="P7" i="4"/>
  <c r="P12" i="4"/>
  <c r="M16" i="4"/>
  <c r="P10" i="4"/>
  <c r="E7" i="4"/>
  <c r="O18" i="4"/>
  <c r="H18" i="4"/>
  <c r="H10" i="4"/>
  <c r="O10" i="4"/>
  <c r="M8" i="4"/>
  <c r="M23" i="4"/>
  <c r="O12" i="4"/>
  <c r="J12" i="4" s="1"/>
  <c r="H12" i="4"/>
  <c r="H15" i="4"/>
  <c r="O15" i="4"/>
  <c r="M14" i="4"/>
  <c r="O6" i="4"/>
  <c r="J6" i="4" s="1"/>
  <c r="H6" i="4"/>
  <c r="M5" i="4"/>
  <c r="M12" i="4"/>
  <c r="H14" i="4"/>
  <c r="N23" i="4"/>
  <c r="M10" i="4"/>
  <c r="O11" i="4"/>
  <c r="I24" i="4"/>
  <c r="P18" i="4"/>
  <c r="N21" i="4"/>
  <c r="I17" i="4"/>
  <c r="P20" i="4"/>
  <c r="M18" i="4"/>
  <c r="E15" i="4"/>
  <c r="I6" i="4"/>
  <c r="M6" i="4"/>
  <c r="O24" i="4"/>
  <c r="J24" i="4" s="1"/>
  <c r="H24" i="4"/>
  <c r="M19" i="4"/>
  <c r="H17" i="4"/>
  <c r="O17" i="4"/>
  <c r="J17" i="4" s="1"/>
  <c r="H21" i="4"/>
  <c r="O21" i="4"/>
  <c r="M9" i="4"/>
  <c r="M7" i="4"/>
  <c r="M13" i="4"/>
  <c r="M11" i="4"/>
  <c r="H9" i="4"/>
  <c r="O9" i="4"/>
  <c r="J9" i="4" s="1"/>
  <c r="M21" i="4"/>
  <c r="M15" i="4"/>
  <c r="H5" i="4"/>
  <c r="O5" i="4"/>
  <c r="J5" i="4" s="1"/>
  <c r="O22" i="4"/>
  <c r="J22" i="4" s="1"/>
  <c r="H22" i="4"/>
  <c r="M24" i="4"/>
  <c r="H23" i="4"/>
  <c r="O23" i="4"/>
  <c r="J23" i="4" s="1"/>
  <c r="M22" i="4"/>
  <c r="M17" i="4"/>
  <c r="H13" i="4"/>
  <c r="O13" i="4"/>
  <c r="J13" i="4" s="1"/>
  <c r="P21" i="4"/>
  <c r="O19" i="4"/>
  <c r="J19" i="4" s="1"/>
  <c r="I22" i="4"/>
  <c r="N20" i="4"/>
  <c r="E19" i="4"/>
  <c r="P15" i="4"/>
  <c r="J15" i="4" s="1"/>
  <c r="N12" i="4"/>
  <c r="E11" i="4"/>
  <c r="N8" i="4"/>
  <c r="O20" i="4"/>
  <c r="J20" i="4" l="1"/>
  <c r="J11" i="4"/>
  <c r="J10" i="4"/>
  <c r="J7" i="4"/>
  <c r="J21" i="4"/>
  <c r="J18" i="4"/>
</calcChain>
</file>

<file path=xl/comments1.xml><?xml version="1.0" encoding="utf-8"?>
<comments xmlns="http://schemas.openxmlformats.org/spreadsheetml/2006/main">
  <authors>
    <author>Ryen Pär</author>
    <author>Jan-Ove Ragnarsson</author>
  </authors>
  <commentList>
    <comment ref="A4" authorId="0" shapeId="0">
      <text>
        <r>
          <rPr>
            <sz val="9"/>
            <color indexed="81"/>
            <rFont val="Tahoma"/>
            <charset val="1"/>
          </rPr>
          <t>Löpnummer för skadehändelser i beräkningsverktyget.</t>
        </r>
      </text>
    </comment>
    <comment ref="B4" authorId="0" shapeId="0">
      <text>
        <r>
          <rPr>
            <sz val="9"/>
            <color indexed="81"/>
            <rFont val="Tahoma"/>
            <charset val="1"/>
          </rPr>
          <t>Ange eventuell intern beteckning eller referens. Vilken beteckning som helst kan skrivas in.</t>
        </r>
      </text>
    </comment>
    <comment ref="C4" authorId="0" shapeId="0">
      <text>
        <r>
          <rPr>
            <sz val="9"/>
            <color indexed="81"/>
            <rFont val="Tahoma"/>
            <charset val="1"/>
          </rPr>
          <t>Beskriv skadehändelsen (scenariot) tydligt men kortfattat. Vilken text som helst kan matas in.</t>
        </r>
      </text>
    </comment>
    <comment ref="D4" authorId="0" shapeId="0">
      <text>
        <r>
          <rPr>
            <sz val="9"/>
            <color indexed="81"/>
            <rFont val="Tahoma"/>
            <charset val="1"/>
          </rPr>
          <t>Ange utsläppt volym på en skala 1-7 (inga andra värden). 
Se separata kriterier för vägledning.</t>
        </r>
      </text>
    </comment>
    <comment ref="E4" authorId="0" shapeId="0">
      <text>
        <r>
          <rPr>
            <sz val="9"/>
            <color indexed="81"/>
            <rFont val="Tahoma"/>
            <charset val="1"/>
          </rPr>
          <t>Ange osäkerhet för utsläppt volym på en skala 1-3 (inga andra värden). 
Se separata kriterier för vägledning.</t>
        </r>
      </text>
    </comment>
    <comment ref="F4" authorId="1" shapeId="0">
      <text>
        <r>
          <rPr>
            <sz val="8"/>
            <color indexed="81"/>
            <rFont val="Tahoma"/>
            <family val="2"/>
          </rPr>
          <t>Ange reducerad utsläppt volym på en skala 1-7 (inga andra värden). 
Se separata kriterier för vägledning.</t>
        </r>
      </text>
    </comment>
    <comment ref="G4" authorId="1" shapeId="0">
      <text>
        <r>
          <rPr>
            <sz val="8"/>
            <color indexed="81"/>
            <rFont val="Tahoma"/>
            <family val="2"/>
          </rPr>
          <t>Ange osäkerhet för reducerad utsläppt volym på en skala 1-3 (inga andra värden). 
Se separata kriterier för vägledning.</t>
        </r>
      </text>
    </comment>
    <comment ref="H4" authorId="0" shapeId="0">
      <text>
        <r>
          <rPr>
            <sz val="9"/>
            <color indexed="81"/>
            <rFont val="Tahoma"/>
            <charset val="1"/>
          </rPr>
          <t>Ange kommentarer till skattningarna samt ev. förklaringar, motiveringar eller referenser.</t>
        </r>
      </text>
    </comment>
    <comment ref="I4" authorId="0" shapeId="0">
      <text>
        <r>
          <rPr>
            <sz val="9"/>
            <color indexed="81"/>
            <rFont val="Tahoma"/>
            <charset val="1"/>
          </rPr>
          <t>Ange miljöegenskap på en skala 1-7 (inga andra värden). 
Se separata kriterier för vägledning.</t>
        </r>
      </text>
    </comment>
    <comment ref="J4" authorId="0" shapeId="0">
      <text>
        <r>
          <rPr>
            <sz val="9"/>
            <color indexed="81"/>
            <rFont val="Tahoma"/>
            <charset val="1"/>
          </rPr>
          <t>Ange osäkerhet för miljöegenskap på en skala 1-3 (inga andra värden). 
Se separata kriterier för vägledning.</t>
        </r>
      </text>
    </comment>
    <comment ref="K4" authorId="0" shapeId="0">
      <text>
        <r>
          <rPr>
            <sz val="9"/>
            <color indexed="81"/>
            <rFont val="Tahoma"/>
            <charset val="1"/>
          </rPr>
          <t>Ange kommentarer till skattningarna samt ev. förklaringar, motiveringar eller referenser.</t>
        </r>
      </text>
    </comment>
    <comment ref="L4" authorId="0" shapeId="0">
      <text>
        <r>
          <rPr>
            <sz val="9"/>
            <color indexed="81"/>
            <rFont val="Tahoma"/>
            <charset val="1"/>
          </rPr>
          <t>Ange utsläppets utbredning på markyta på en skala 1-3 (inga andra värden). 
Se separata kriterier för vägledning.</t>
        </r>
      </text>
    </comment>
    <comment ref="M4" authorId="1" shapeId="0">
      <text>
        <r>
          <rPr>
            <sz val="8"/>
            <color indexed="81"/>
            <rFont val="Tahoma"/>
          </rPr>
          <t>Ange utsläppets reducerade utbredning på markyta på en skala 1-3 (inga andra värden). 
Se separata kriterier för vägledning.</t>
        </r>
      </text>
    </comment>
    <comment ref="N4" authorId="0" shapeId="0">
      <text>
        <r>
          <rPr>
            <sz val="9"/>
            <color indexed="81"/>
            <rFont val="Tahoma"/>
            <charset val="1"/>
          </rPr>
          <t>Ange utsläppets utbredning till grundvatten på en skala 1-3 (inga andra värden). 
Se separata kriterier för vägledning.</t>
        </r>
      </text>
    </comment>
    <comment ref="O4" authorId="1" shapeId="0">
      <text>
        <r>
          <rPr>
            <sz val="8"/>
            <color indexed="81"/>
            <rFont val="Tahoma"/>
          </rPr>
          <t>Ange utsläppets reducerade utbredning till grundvattenpå en skala 1-3 (inga andra värden). 
Se separata kriterier för vägledning.</t>
        </r>
      </text>
    </comment>
    <comment ref="P4" authorId="0" shapeId="0">
      <text>
        <r>
          <rPr>
            <sz val="9"/>
            <color indexed="81"/>
            <rFont val="Tahoma"/>
            <charset val="1"/>
          </rPr>
          <t>Ange utsläppets utbredning till ytvatten på en skala 1-3 (inga andra värden). 
Se separata kriterier för vägledning.</t>
        </r>
      </text>
    </comment>
    <comment ref="Q4" authorId="1" shapeId="0">
      <text>
        <r>
          <rPr>
            <sz val="8"/>
            <color indexed="81"/>
            <rFont val="Tahoma"/>
          </rPr>
          <t>Ange utsläppets reducerade utbredning till ytvatten på en skala 1-3 (inga andra värden). 
Se separata kriterier för vägledning.</t>
        </r>
      </text>
    </comment>
    <comment ref="R4" authorId="0" shapeId="0">
      <text>
        <r>
          <rPr>
            <sz val="9"/>
            <color indexed="81"/>
            <rFont val="Tahoma"/>
            <charset val="1"/>
          </rPr>
          <t>Här summeras automatiskt den sammanvägda nivån för utbredning.</t>
        </r>
      </text>
    </comment>
    <comment ref="S4" authorId="1" shapeId="0">
      <text>
        <r>
          <rPr>
            <sz val="8"/>
            <color indexed="81"/>
            <rFont val="Tahoma"/>
          </rPr>
          <t>Här summeras automatiskt den sammanvägda reducerade nivån för utbredning.</t>
        </r>
      </text>
    </comment>
    <comment ref="T4" authorId="0" shapeId="0">
      <text>
        <r>
          <rPr>
            <sz val="9"/>
            <color indexed="81"/>
            <rFont val="Tahoma"/>
            <charset val="1"/>
          </rPr>
          <t>Ange osäkerhet för utbredning på en skala 1-3 (inga andra värden). 
Se separata kriterier för vägledning.</t>
        </r>
      </text>
    </comment>
    <comment ref="U4" authorId="1" shapeId="0">
      <text>
        <r>
          <rPr>
            <sz val="8"/>
            <color indexed="81"/>
            <rFont val="Tahoma"/>
            <family val="2"/>
          </rPr>
          <t>Ange osäkerhet för reducerad utbredning på en skala 1-3 (inga andra värden). 
Se separata kriterier för vägledning.</t>
        </r>
      </text>
    </comment>
    <comment ref="V4" authorId="0" shapeId="0">
      <text>
        <r>
          <rPr>
            <sz val="9"/>
            <color indexed="81"/>
            <rFont val="Tahoma"/>
            <charset val="1"/>
          </rPr>
          <t>Ange kommentarer till skattningarna samt ev. förklaringar, motiveringar eller referenser.</t>
        </r>
      </text>
    </comment>
    <comment ref="W4" authorId="0" shapeId="0">
      <text>
        <r>
          <rPr>
            <sz val="9"/>
            <color indexed="81"/>
            <rFont val="Tahoma"/>
            <charset val="1"/>
          </rPr>
          <t>Ange tiden som miljöskadan kvarstår på en skala 1-7 (inga andra värden). 
Se separata kriterier för vägledning.</t>
        </r>
      </text>
    </comment>
    <comment ref="X4" authorId="0" shapeId="0">
      <text>
        <r>
          <rPr>
            <sz val="9"/>
            <color indexed="81"/>
            <rFont val="Tahoma"/>
            <charset val="1"/>
          </rPr>
          <t>Ange osäkerhet för tid som miljöskadan kvarstår på en skala 1-3 (inga andra värden). 
Se separata kriterier för vägledning.</t>
        </r>
      </text>
    </comment>
    <comment ref="Y4" authorId="1" shapeId="0">
      <text>
        <r>
          <rPr>
            <sz val="8"/>
            <color indexed="81"/>
            <rFont val="Tahoma"/>
            <family val="2"/>
          </rPr>
          <t>Ange osäkerhet för tid som miljöskadan kvarstår på en skala 1-3 (inga andra värden). 
Se separata kriterier för vägledning.</t>
        </r>
      </text>
    </comment>
    <comment ref="Z4" authorId="1" shapeId="0">
      <text>
        <r>
          <rPr>
            <sz val="8"/>
            <color indexed="81"/>
            <rFont val="Tahoma"/>
            <family val="2"/>
          </rPr>
          <t>Ange osäkerhet för reducerad tid som miljöskadan kvarstår på en skala 1-3 (inga andra värden). 
Se separata kriterier för vägledning.</t>
        </r>
      </text>
    </comment>
    <comment ref="AA4" authorId="0" shapeId="0">
      <text>
        <r>
          <rPr>
            <sz val="9"/>
            <color indexed="81"/>
            <rFont val="Tahoma"/>
            <charset val="1"/>
          </rPr>
          <t>Ange kommentarer till skattningarna samt ev. förklaringar, motiveringar eller referenser.</t>
        </r>
      </text>
    </comment>
    <comment ref="AB4" authorId="0" shapeId="0">
      <text>
        <r>
          <rPr>
            <sz val="9"/>
            <color indexed="81"/>
            <rFont val="Tahoma"/>
            <charset val="1"/>
          </rPr>
          <t>Ange områdestyp avseende ekologiskt skyddsvärde på en skala 1-7 (inga andra värden). 
Se separata kriterier för vägledning.</t>
        </r>
      </text>
    </comment>
    <comment ref="AC4" authorId="0" shapeId="0">
      <text>
        <r>
          <rPr>
            <sz val="9"/>
            <color indexed="81"/>
            <rFont val="Tahoma"/>
            <charset val="1"/>
          </rPr>
          <t>Ange osäkerhet för områdestyp avseende ekologiskt skyddsvärde på en skala 1-3 (inga andra värden). 
Se separata kriterier för vägledning.</t>
        </r>
      </text>
    </comment>
    <comment ref="AD4" authorId="0" shapeId="0">
      <text>
        <r>
          <rPr>
            <sz val="9"/>
            <color indexed="81"/>
            <rFont val="Tahoma"/>
            <charset val="1"/>
          </rPr>
          <t>Ange kommentarer till skattningarna samt ev. förklaringar, motiveringar eller referenser.</t>
        </r>
      </text>
    </comment>
    <comment ref="AE4" authorId="0" shapeId="0">
      <text>
        <r>
          <rPr>
            <sz val="9"/>
            <color indexed="81"/>
            <rFont val="Tahoma"/>
            <charset val="1"/>
          </rPr>
          <t>Ange områdestyp avseende den mänskliga livsmiljön på en skala 1-7 (inga andra värden). 
Se separata kriterier för vägledning.</t>
        </r>
      </text>
    </comment>
    <comment ref="AF4" authorId="0" shapeId="0">
      <text>
        <r>
          <rPr>
            <sz val="9"/>
            <color indexed="81"/>
            <rFont val="Tahoma"/>
            <charset val="1"/>
          </rPr>
          <t>Ange osäkerhet för områdestyp avseende den mänskliga livsmiljön på en skala 1-3 (inga andra värden). 
Se separata kriterier för vägledning.</t>
        </r>
      </text>
    </comment>
    <comment ref="AG4" authorId="0" shapeId="0">
      <text>
        <r>
          <rPr>
            <sz val="9"/>
            <color indexed="81"/>
            <rFont val="Tahoma"/>
            <charset val="1"/>
          </rPr>
          <t>Ange kommentarer till skattningarna samt ev. förklaringar, motiveringar eller referenser.</t>
        </r>
      </text>
    </comment>
    <comment ref="R5" authorId="0" shapeId="0">
      <text>
        <r>
          <rPr>
            <sz val="9"/>
            <color indexed="81"/>
            <rFont val="Tahoma"/>
            <charset val="1"/>
          </rPr>
          <t>Här summeras automatisk det sammanlagda värdet för utbredningen baserat på inmatade värden för markyta, grundvatten och ytvatten.</t>
        </r>
      </text>
    </comment>
    <comment ref="S5"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6" authorId="0" shapeId="0">
      <text>
        <r>
          <rPr>
            <sz val="9"/>
            <color indexed="81"/>
            <rFont val="Tahoma"/>
            <charset val="1"/>
          </rPr>
          <t>Här summeras automatisk det sammanlagda värdet för utbredningen baserat på inmatade värden för markyta, grundvatten och ytvatten.</t>
        </r>
      </text>
    </comment>
    <comment ref="S6"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7" authorId="0" shapeId="0">
      <text>
        <r>
          <rPr>
            <sz val="9"/>
            <color indexed="81"/>
            <rFont val="Tahoma"/>
            <charset val="1"/>
          </rPr>
          <t>Här summeras automatisk det sammanlagda värdet för utbredningen baserat på inmatade värden för markyta, grundvatten och ytvatten.</t>
        </r>
      </text>
    </comment>
    <comment ref="S7"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8" authorId="0" shapeId="0">
      <text>
        <r>
          <rPr>
            <sz val="9"/>
            <color indexed="81"/>
            <rFont val="Tahoma"/>
            <charset val="1"/>
          </rPr>
          <t>Här summeras automatisk det sammanlagda värdet för utbredningen baserat på inmatade värden för markyta, grundvatten och ytvatten.</t>
        </r>
      </text>
    </comment>
    <comment ref="S8"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9" authorId="0" shapeId="0">
      <text>
        <r>
          <rPr>
            <sz val="9"/>
            <color indexed="81"/>
            <rFont val="Tahoma"/>
            <charset val="1"/>
          </rPr>
          <t>Här summeras automatisk det sammanlagda värdet för utbredningen baserat på inmatade värden för markyta, grundvatten och ytvatten.</t>
        </r>
      </text>
    </comment>
    <comment ref="S9"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0" authorId="0" shapeId="0">
      <text>
        <r>
          <rPr>
            <sz val="9"/>
            <color indexed="81"/>
            <rFont val="Tahoma"/>
            <charset val="1"/>
          </rPr>
          <t>Här summeras automatisk det sammanlagda värdet för utbredningen baserat på inmatade värden för markyta, grundvatten och ytvatten.</t>
        </r>
      </text>
    </comment>
    <comment ref="S10"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1" authorId="0" shapeId="0">
      <text>
        <r>
          <rPr>
            <sz val="9"/>
            <color indexed="81"/>
            <rFont val="Tahoma"/>
            <charset val="1"/>
          </rPr>
          <t>Här summeras automatisk det sammanlagda värdet för utbredningen baserat på inmatade värden för markyta, grundvatten och ytvatten.</t>
        </r>
      </text>
    </comment>
    <comment ref="S11"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2" authorId="0" shapeId="0">
      <text>
        <r>
          <rPr>
            <sz val="9"/>
            <color indexed="81"/>
            <rFont val="Tahoma"/>
            <charset val="1"/>
          </rPr>
          <t>Här summeras automatisk det sammanlagda värdet för utbredningen baserat på inmatade värden för markyta, grundvatten och ytvatten.</t>
        </r>
      </text>
    </comment>
    <comment ref="S12"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3" authorId="0" shapeId="0">
      <text>
        <r>
          <rPr>
            <sz val="9"/>
            <color indexed="81"/>
            <rFont val="Tahoma"/>
            <charset val="1"/>
          </rPr>
          <t>Här summeras automatisk det sammanlagda värdet för utbredningen baserat på inmatade värden för markyta, grundvatten och ytvatten.</t>
        </r>
      </text>
    </comment>
    <comment ref="S13"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4" authorId="0" shapeId="0">
      <text>
        <r>
          <rPr>
            <sz val="9"/>
            <color indexed="81"/>
            <rFont val="Tahoma"/>
            <charset val="1"/>
          </rPr>
          <t>Här summeras automatisk det sammanlagda värdet för utbredningen baserat på inmatade värden för markyta, grundvatten och ytvatten.</t>
        </r>
      </text>
    </comment>
    <comment ref="S14"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5" authorId="0" shapeId="0">
      <text>
        <r>
          <rPr>
            <sz val="9"/>
            <color indexed="81"/>
            <rFont val="Tahoma"/>
            <charset val="1"/>
          </rPr>
          <t>Här summeras automatisk det sammanlagda värdet för utbredningen baserat på inmatade värden för markyta, grundvatten och ytvatten.</t>
        </r>
      </text>
    </comment>
    <comment ref="S15"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6" authorId="0" shapeId="0">
      <text>
        <r>
          <rPr>
            <sz val="9"/>
            <color indexed="81"/>
            <rFont val="Tahoma"/>
            <charset val="1"/>
          </rPr>
          <t>Här summeras automatisk det sammanlagda värdet för utbredningen baserat på inmatade värden för markyta, grundvatten och ytvatten.</t>
        </r>
      </text>
    </comment>
    <comment ref="S16"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7" authorId="0" shapeId="0">
      <text>
        <r>
          <rPr>
            <sz val="9"/>
            <color indexed="81"/>
            <rFont val="Tahoma"/>
            <charset val="1"/>
          </rPr>
          <t>Här summeras automatisk det sammanlagda värdet för utbredningen baserat på inmatade värden för markyta, grundvatten och ytvatten.</t>
        </r>
      </text>
    </comment>
    <comment ref="S17"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8" authorId="0" shapeId="0">
      <text>
        <r>
          <rPr>
            <sz val="9"/>
            <color indexed="81"/>
            <rFont val="Tahoma"/>
            <charset val="1"/>
          </rPr>
          <t>Här summeras automatisk det sammanlagda värdet för utbredningen baserat på inmatade värden för markyta, grundvatten och ytvatten.</t>
        </r>
      </text>
    </comment>
    <comment ref="S18"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19" authorId="0" shapeId="0">
      <text>
        <r>
          <rPr>
            <sz val="9"/>
            <color indexed="81"/>
            <rFont val="Tahoma"/>
            <charset val="1"/>
          </rPr>
          <t>Här summeras automatisk det sammanlagda värdet för utbredningen baserat på inmatade värden för markyta, grundvatten och ytvatten.</t>
        </r>
      </text>
    </comment>
    <comment ref="S19"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20" authorId="0" shapeId="0">
      <text>
        <r>
          <rPr>
            <sz val="9"/>
            <color indexed="81"/>
            <rFont val="Tahoma"/>
            <charset val="1"/>
          </rPr>
          <t>Här summeras automatisk det sammanlagda värdet för utbredningen baserat på inmatade värden för markyta, grundvatten och ytvatten.</t>
        </r>
      </text>
    </comment>
    <comment ref="S20"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21" authorId="0" shapeId="0">
      <text>
        <r>
          <rPr>
            <sz val="9"/>
            <color indexed="81"/>
            <rFont val="Tahoma"/>
            <charset val="1"/>
          </rPr>
          <t>Här summeras automatisk det sammanlagda värdet för utbredningen baserat på inmatade värden för markyta, grundvatten och ytvatten.</t>
        </r>
      </text>
    </comment>
    <comment ref="S21"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22" authorId="0" shapeId="0">
      <text>
        <r>
          <rPr>
            <sz val="9"/>
            <color indexed="81"/>
            <rFont val="Tahoma"/>
            <charset val="1"/>
          </rPr>
          <t>Här summeras automatisk det sammanlagda värdet för utbredningen baserat på inmatade värden för markyta, grundvatten och ytvatten.</t>
        </r>
      </text>
    </comment>
    <comment ref="S22"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23" authorId="0" shapeId="0">
      <text>
        <r>
          <rPr>
            <sz val="9"/>
            <color indexed="81"/>
            <rFont val="Tahoma"/>
            <charset val="1"/>
          </rPr>
          <t>Här summeras automatisk det sammanlagda värdet för utbredningen baserat på inmatade värden för markyta, grundvatten och ytvatten.</t>
        </r>
      </text>
    </comment>
    <comment ref="S23"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 ref="R24" authorId="0" shapeId="0">
      <text>
        <r>
          <rPr>
            <sz val="9"/>
            <color indexed="81"/>
            <rFont val="Tahoma"/>
            <charset val="1"/>
          </rPr>
          <t>Här summeras automatisk det sammanlagda värdet för utbredningen baserat på inmatade värden för markyta, grundvatten och ytvatten.</t>
        </r>
      </text>
    </comment>
    <comment ref="S24" authorId="1" shapeId="0">
      <text>
        <r>
          <rPr>
            <sz val="8"/>
            <color indexed="81"/>
            <rFont val="Tahoma"/>
          </rPr>
          <t>Här summeras automatisk det sammanlagda reducerade värdet för utbredningen baserat på inmatade värden för reducerad utbredning markyta, reducerad utbredning grundvatten och reducerad utbredning ytvatten.</t>
        </r>
      </text>
    </comment>
  </commentList>
</comments>
</file>

<file path=xl/comments2.xml><?xml version="1.0" encoding="utf-8"?>
<comments xmlns="http://schemas.openxmlformats.org/spreadsheetml/2006/main">
  <authors>
    <author>Jan-Ove Ragnarsson</author>
  </authors>
  <commentList>
    <comment ref="B4" authorId="0" shapeId="0">
      <text>
        <r>
          <rPr>
            <sz val="8"/>
            <color indexed="81"/>
            <rFont val="Tahoma"/>
            <family val="2"/>
          </rPr>
          <t>Summa miljöskadepoäng. Se vägledning för förklaring till hur miljöskadepoäng beräknas.</t>
        </r>
        <r>
          <rPr>
            <sz val="8"/>
            <color indexed="81"/>
            <rFont val="Tahoma"/>
          </rPr>
          <t xml:space="preserve">
</t>
        </r>
      </text>
    </comment>
    <comment ref="C4" authorId="0" shapeId="0">
      <text>
        <r>
          <rPr>
            <sz val="8"/>
            <color indexed="81"/>
            <rFont val="Tahoma"/>
            <family val="2"/>
          </rPr>
          <t>Summa osäkerhet. Se vägledning för förklaring till hur osäkerhet beräknas.</t>
        </r>
        <r>
          <rPr>
            <sz val="8"/>
            <color indexed="81"/>
            <rFont val="Tahoma"/>
          </rPr>
          <t xml:space="preserve">
</t>
        </r>
      </text>
    </comment>
    <comment ref="F4" authorId="0" shapeId="0">
      <text>
        <r>
          <rPr>
            <sz val="8"/>
            <color indexed="81"/>
            <rFont val="Tahoma"/>
            <family val="2"/>
          </rPr>
          <t>Summa miljöskadepoäng med hänsyn till skadereduktion. Se vägledning för förklaring till hur miljöskadepoäng beräknas.</t>
        </r>
        <r>
          <rPr>
            <sz val="8"/>
            <color indexed="81"/>
            <rFont val="Tahoma"/>
          </rPr>
          <t xml:space="preserve">
</t>
        </r>
      </text>
    </comment>
    <comment ref="G4" authorId="0" shapeId="0">
      <text>
        <r>
          <rPr>
            <sz val="8"/>
            <color indexed="81"/>
            <rFont val="Tahoma"/>
            <family val="2"/>
          </rPr>
          <t>Summa osäkerhet med hänsyn till skadereduktion. Se vägledning för förklaring till hur osäkerhet beräknas.</t>
        </r>
        <r>
          <rPr>
            <sz val="8"/>
            <color indexed="81"/>
            <rFont val="Tahoma"/>
          </rPr>
          <t xml:space="preserve">
</t>
        </r>
      </text>
    </comment>
  </commentList>
</comments>
</file>

<file path=xl/sharedStrings.xml><?xml version="1.0" encoding="utf-8"?>
<sst xmlns="http://schemas.openxmlformats.org/spreadsheetml/2006/main" count="143" uniqueCount="121">
  <si>
    <t>Tid som miljöskadan kvarstår</t>
  </si>
  <si>
    <t>Nr</t>
  </si>
  <si>
    <t>Intern beteckning</t>
  </si>
  <si>
    <t>Skadehändelse</t>
  </si>
  <si>
    <t>Osäkerhet utsläppt volym</t>
  </si>
  <si>
    <t>Reducerad utsläppt volym</t>
  </si>
  <si>
    <t>Osäkerhet reducerad volym</t>
  </si>
  <si>
    <t>Kommentar, motivering, referens</t>
  </si>
  <si>
    <t>Osäkerhet miljöegenskap</t>
  </si>
  <si>
    <t>Utbredning markyta</t>
  </si>
  <si>
    <t>Reducerad utbredning markyta</t>
  </si>
  <si>
    <t>Utbredning grundvatten</t>
  </si>
  <si>
    <t>Reducerad utbredning grundvatten</t>
  </si>
  <si>
    <t>Utbredning ytvatten</t>
  </si>
  <si>
    <t>Reducerad utbredning ytvatten</t>
  </si>
  <si>
    <t>Sammanvägd nivå utbredning</t>
  </si>
  <si>
    <t>Reducerad nivå utbredning</t>
  </si>
  <si>
    <t>Osäkerhet utbredning</t>
  </si>
  <si>
    <t>Osäkerhet reducerad utbredning</t>
  </si>
  <si>
    <t>Osäkerhet tid</t>
  </si>
  <si>
    <t>Reducerad tid miljöskadan kvarstår</t>
  </si>
  <si>
    <t>Osäkerhet reducerad tid</t>
  </si>
  <si>
    <t>Miljöskadepoäng med skadereduktion</t>
  </si>
  <si>
    <t>Osäkerhetspoäng med skadereduktion</t>
  </si>
  <si>
    <t>Miljöskada med skadereduktion</t>
  </si>
  <si>
    <t>Osäkerhet miljöskada med skadereduktion</t>
  </si>
  <si>
    <t xml:space="preserve">Företag: </t>
  </si>
  <si>
    <t>Nivå</t>
  </si>
  <si>
    <r>
      <t>Utsläppt volym som sprids till miljön (m</t>
    </r>
    <r>
      <rPr>
        <b/>
        <vertAlign val="superscript"/>
        <sz val="10"/>
        <rFont val="Arial"/>
        <family val="2"/>
      </rPr>
      <t>3</t>
    </r>
    <r>
      <rPr>
        <b/>
        <sz val="10"/>
        <rFont val="Arial"/>
        <family val="2"/>
      </rPr>
      <t>)</t>
    </r>
  </si>
  <si>
    <r>
      <t>&lt; 0,01 m</t>
    </r>
    <r>
      <rPr>
        <vertAlign val="superscript"/>
        <sz val="10"/>
        <rFont val="Arial"/>
        <family val="2"/>
      </rPr>
      <t>3</t>
    </r>
  </si>
  <si>
    <r>
      <t>0,01-0,1 m</t>
    </r>
    <r>
      <rPr>
        <vertAlign val="superscript"/>
        <sz val="10"/>
        <rFont val="Arial"/>
        <family val="2"/>
      </rPr>
      <t>3</t>
    </r>
  </si>
  <si>
    <r>
      <t>0,1-1 m</t>
    </r>
    <r>
      <rPr>
        <vertAlign val="superscript"/>
        <sz val="10"/>
        <rFont val="Arial"/>
        <family val="2"/>
      </rPr>
      <t>3</t>
    </r>
  </si>
  <si>
    <r>
      <t>1-10 m</t>
    </r>
    <r>
      <rPr>
        <vertAlign val="superscript"/>
        <sz val="10"/>
        <rFont val="Arial"/>
        <family val="2"/>
      </rPr>
      <t>3</t>
    </r>
  </si>
  <si>
    <r>
      <t>10-100 m</t>
    </r>
    <r>
      <rPr>
        <vertAlign val="superscript"/>
        <sz val="10"/>
        <rFont val="Arial"/>
        <family val="2"/>
      </rPr>
      <t>3</t>
    </r>
  </si>
  <si>
    <r>
      <t>100-1 000 m</t>
    </r>
    <r>
      <rPr>
        <vertAlign val="superscript"/>
        <sz val="10"/>
        <rFont val="Arial"/>
        <family val="2"/>
      </rPr>
      <t>3</t>
    </r>
  </si>
  <si>
    <r>
      <t>&gt;1 000 m</t>
    </r>
    <r>
      <rPr>
        <vertAlign val="superscript"/>
        <sz val="10"/>
        <rFont val="Arial"/>
        <family val="2"/>
      </rPr>
      <t>3</t>
    </r>
  </si>
  <si>
    <t>Kriterier för kemikaliens miljöegenskaper</t>
  </si>
  <si>
    <t>Obetydliga eller ringa miljöegenskaper</t>
  </si>
  <si>
    <t>Värde</t>
  </si>
  <si>
    <t>Markyta</t>
  </si>
  <si>
    <t>Grundvatten</t>
  </si>
  <si>
    <t>Ytvatten</t>
  </si>
  <si>
    <t>Spridning enbart inom anläggningen.</t>
  </si>
  <si>
    <r>
      <t>Vägledning</t>
    </r>
    <r>
      <rPr>
        <i/>
        <sz val="8"/>
        <rFont val="Arial"/>
        <family val="2"/>
      </rPr>
      <t>: Utsläppet stannar inom den egna anläggningen och enbart på mark som utgör eget verksamhetsområde.</t>
    </r>
  </si>
  <si>
    <r>
      <t>Vägledning</t>
    </r>
    <r>
      <rPr>
        <i/>
        <sz val="8"/>
        <rFont val="Arial"/>
        <family val="2"/>
      </rPr>
      <t>: Utsläppet infiltrerar ej i mark.</t>
    </r>
  </si>
  <si>
    <t>Ingen eller obetydlig spridning till ytvatten.</t>
  </si>
  <si>
    <r>
      <t>Vägledning</t>
    </r>
    <r>
      <rPr>
        <i/>
        <sz val="8"/>
        <rFont val="Arial"/>
        <family val="2"/>
      </rPr>
      <t>: Spridningsväg till ytvatten saknas. Beror av avstånd till ytvatten, topografi, möjlighet till avrinning på hårdgjorda ytor och avsaknad av ledningsgravar, dagvattenavlopp och diken.</t>
    </r>
  </si>
  <si>
    <r>
      <t>Vägledning</t>
    </r>
    <r>
      <rPr>
        <i/>
        <sz val="8"/>
        <rFont val="Arial"/>
        <family val="2"/>
      </rPr>
      <t>: Utsläppet når en icke hårdgjord markyta och kan nå grundvattnet via täta/normaltäta jordar (t ex lera, silt, siltig morän). Ämnet har låg löslighet i vatten och är lättare än vatten. Är ämnet tyngre än vatten och kan infiltrera i mark, sätts utbredning i grundvatten till nivå 3.</t>
    </r>
  </si>
  <si>
    <r>
      <t>Vägledning</t>
    </r>
    <r>
      <rPr>
        <i/>
        <sz val="8"/>
        <rFont val="Arial"/>
        <family val="2"/>
      </rPr>
      <t>: Utsläppet sker 50-1 000 m från ytvatten och möjligheten till ytavrinning finns. Ledningsgravar, dagvattenavlopp och diken finns i liten omfattning.</t>
    </r>
  </si>
  <si>
    <r>
      <t>Vägledning</t>
    </r>
    <r>
      <rPr>
        <i/>
        <sz val="8"/>
        <rFont val="Arial"/>
        <family val="2"/>
      </rPr>
      <t>: Utsläppet når en icke hårdgjord markyta och kan nå grundvattnet genom genomsläppliga jordar (t ex sand, grus, fyllning) eller via brunnar i kontakt med grundvatten. Ämnet är lättlösligt i vatten eller tyngre än vatten.</t>
    </r>
  </si>
  <si>
    <r>
      <t>Vägledning</t>
    </r>
    <r>
      <rPr>
        <i/>
        <sz val="8"/>
        <rFont val="Arial"/>
        <family val="2"/>
      </rPr>
      <t>: Utsläppet sker nära ytvatten (&lt;50 m) och möjligheten till ytavrinning är stor. Alternativt finns ledningsgravar, dagvattenavlopp och diken i stor omfattning.</t>
    </r>
  </si>
  <si>
    <t xml:space="preserve">Spridning till närområde av anläggningen.
</t>
  </si>
  <si>
    <t>Liten spridning till ytvatten.</t>
  </si>
  <si>
    <t>Stor eller snabb spridning till grundvatten.</t>
  </si>
  <si>
    <t>Stor spridning till ytvatten.</t>
  </si>
  <si>
    <t>Spridning långt utanför anläggningen.</t>
  </si>
  <si>
    <r>
      <t>Vägledning</t>
    </r>
    <r>
      <rPr>
        <i/>
        <sz val="8"/>
        <rFont val="Arial"/>
        <family val="2"/>
      </rPr>
      <t>: Utsläppet sprids långt utanför den egna anläggningen, mer än ca 100 meter. En hårdgjord yta med kraftig marklutning innebär generellt ett större horisontellt utbredningsområde.</t>
    </r>
  </si>
  <si>
    <r>
      <t xml:space="preserve">Vägledning: </t>
    </r>
    <r>
      <rPr>
        <i/>
        <sz val="8"/>
        <rFont val="Arial"/>
        <family val="2"/>
      </rPr>
      <t>Utsläppet sprids utanför den egna anläggningen men inom ca 100 meter från eget verksamhetsområde, hårdgjord yta, staket eller motsvarande gräns. En icke hårdgjord, plan yta med genomsläppliga jordarter innebär generellt ett mindre horisontellt utbredningsområde.</t>
    </r>
  </si>
  <si>
    <t>Tid som den uppkomna miljöskadan kvarstår</t>
  </si>
  <si>
    <t>&lt; 1 h</t>
  </si>
  <si>
    <t>1-10 h</t>
  </si>
  <si>
    <t>10-100 h (4 dagar)</t>
  </si>
  <si>
    <t>4 dagar-1 månad</t>
  </si>
  <si>
    <t>1 månad-1 år</t>
  </si>
  <si>
    <t>1 år-10 år</t>
  </si>
  <si>
    <t>&gt; 10 år</t>
  </si>
  <si>
    <t>Mark med växtlighet och djurliv. Områden med ekosystem som är vanliga i regionen.</t>
  </si>
  <si>
    <t>Mark med växtlighet och djurliv med betydande inslag av vattendrag eller sjö/hav. Områden med ekosystem som är vanliga i regionen.</t>
  </si>
  <si>
    <t xml:space="preserve">Skyddade mark- och vattenområden med enskilda arter eller ekosystem, t ex nationalparker, naturreservat, naturvårdsområden, Natura 2000, marina reservat, djurskyddsområden och områden med biotopskydd. </t>
  </si>
  <si>
    <t>Skogs- och jordbruk, djurhållning.</t>
  </si>
  <si>
    <t>Sammanfattning av kriterier</t>
  </si>
  <si>
    <t>Beskrivning av osäkerhetens storlek</t>
  </si>
  <si>
    <t>Uppskattningarna är gjorda på kända fakta.</t>
  </si>
  <si>
    <t xml:space="preserve">Vald nivå bedöms säker. </t>
  </si>
  <si>
    <t>Uppskattningarna är baserade på relativt utförliga och säkra underlag.</t>
  </si>
  <si>
    <t>Vald nivå bedöms inte kunna avvika mer än ett steg.</t>
  </si>
  <si>
    <t>Osäkerhet</t>
  </si>
  <si>
    <t>Prioritering miljöskada med skadereduktion</t>
  </si>
  <si>
    <t>OBS: Beräkningar och resultat kan bli felaktiga om ändringar görs i denna flik av kalkylarket</t>
  </si>
  <si>
    <t>Relativ osäkerhet</t>
  </si>
  <si>
    <t>Relativ reducerad miljöskada</t>
  </si>
  <si>
    <t>Relativ reducerad osäkerhet</t>
  </si>
  <si>
    <t>Relativ miljöskada</t>
  </si>
  <si>
    <t>Osäkerhet miljöskada</t>
  </si>
  <si>
    <t>Miljöskada</t>
  </si>
  <si>
    <t>Osäkerhetspoäng</t>
  </si>
  <si>
    <t>Miljöskadepoäng</t>
  </si>
  <si>
    <t>Resultat</t>
  </si>
  <si>
    <t>Utfasningsämne i PRIO-databasen. Ämnen på kandidatförteckningen enligt REACH</t>
  </si>
  <si>
    <t>Ingen eller obetydlig spridning till grundvatten.</t>
  </si>
  <si>
    <t>Liten eller långsam spridning till grundvatten.</t>
  </si>
  <si>
    <t>Mycket begränsade eller kraftigt påverkade ekosystem, t.ex. stora asfalterade områden.</t>
  </si>
  <si>
    <t>Små, begränsade och påverkade ekosystem, t.ex. industrimark med litet inslag av naturmark.</t>
  </si>
  <si>
    <t>Osäkerhet mänsklig livsmiljö</t>
  </si>
  <si>
    <t>Utsläppt kemikalievolym</t>
  </si>
  <si>
    <t>Kemikaliens miljöegenskaper</t>
  </si>
  <si>
    <t>Områdestyp avseende ekologiskt skyddsvärde</t>
  </si>
  <si>
    <t>Områdestyp ekologiskt skyddsvärde</t>
  </si>
  <si>
    <t>Områdestyp mänsklig livsmiljö</t>
  </si>
  <si>
    <t>Osäkerhet ekologiskt skyddsvärde</t>
  </si>
  <si>
    <t>Områdestyp avseende den mänskliga livsmiljön</t>
  </si>
  <si>
    <t>Utbredningen av den utsläppta kemikalien</t>
  </si>
  <si>
    <t>Utsläppt kemikalievolym (mängd)</t>
  </si>
  <si>
    <t>Diagram över resultat av uppskattning miljöskada</t>
  </si>
  <si>
    <t>Skadligt eller giftigt för vattenorganismer, frätande, tungmetall</t>
  </si>
  <si>
    <t>Miljöfarligt utan symbol (H412, H413), giftig (H301, H311, H331),
organskador enstaka exponering (H371)</t>
  </si>
  <si>
    <t>Miljöfarligt med symbol (H400, H410, H411), dödlig (H300, H310, H330), organskador enstaka exponering (H370)</t>
  </si>
  <si>
    <t>Potentiell PBT/vPvB (Persistent, Bioackumulerande, Toxisk)</t>
  </si>
  <si>
    <t>Områdestyp avseende ekologiska skyddsvärde</t>
  </si>
  <si>
    <t>Stadsmiljö eller blandade verksamhetsområden med betydande inslag av naturmark. Områden med något störda ekosystem.</t>
  </si>
  <si>
    <t>Områden med ekosystem eller enskilda arter som är mindre vanliga i regionen och med stort ekologiskt skyddsvärde, t.ex. strandområden, känsliga vattendrag.</t>
  </si>
  <si>
    <t xml:space="preserve">Områdestyp avseende den mänskliga livsmiljön </t>
  </si>
  <si>
    <t>Öde eller improduktiv mark eller mark med obetydlig användning.</t>
  </si>
  <si>
    <t>Mark för industri, trafik eller annan markanvändning med låg känslighet för föroreningar.</t>
  </si>
  <si>
    <t>Verksamheter, bebyggelse, (inte bostäder).</t>
  </si>
  <si>
    <t>Rekreationsområde. Områden med stor betydelse för det rörliga friluftslivet, t ex grönområden, parker i stadsmiljö. Visst dricksvattenuttag förekommer.</t>
  </si>
  <si>
    <t>Stor grund-/ytvattentäkt, storskaligt vattenbruk, skola/förskola, vård, omsorg, bostäder.</t>
  </si>
  <si>
    <t xml:space="preserve">Uppskattningarna är till största delen baserade på ofullständiga eller  </t>
  </si>
  <si>
    <t>osäkra underlag. Vald nivå bedöms kunna avvika mer än ett steg.</t>
  </si>
  <si>
    <t>Surt, basiskt, syreförbrukande, kväve, fosfor</t>
  </si>
  <si>
    <t>Rekreationsområde med betydande inslag av vattendrag eller sjö/hav. Dricksvattenuttag för många fastigheter.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</si>
</sst>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ont>
    <font>
      <b/>
      <sz val="14"/>
      <name val="Arial"/>
      <family val="2"/>
    </font>
    <font>
      <b/>
      <sz val="16"/>
      <name val="Arial"/>
      <family val="2"/>
    </font>
    <font>
      <sz val="11"/>
      <name val="Arial"/>
    </font>
    <font>
      <b/>
      <sz val="11"/>
      <name val="Arial"/>
    </font>
    <font>
      <b/>
      <sz val="10"/>
      <name val="Arial"/>
      <family val="2"/>
    </font>
    <font>
      <sz val="8"/>
      <color indexed="81"/>
      <name val="Tahoma"/>
    </font>
    <font>
      <sz val="8"/>
      <name val="Arial"/>
    </font>
    <font>
      <sz val="8"/>
      <color indexed="81"/>
      <name val="Tahoma"/>
      <family val="2"/>
    </font>
    <font>
      <b/>
      <sz val="12"/>
      <name val="Arial"/>
      <family val="2"/>
    </font>
    <font>
      <b/>
      <vertAlign val="superscript"/>
      <sz val="10"/>
      <name val="Arial"/>
      <family val="2"/>
    </font>
    <font>
      <sz val="10"/>
      <name val="Arial"/>
      <family val="2"/>
    </font>
    <font>
      <vertAlign val="superscript"/>
      <sz val="10"/>
      <name val="Arial"/>
      <family val="2"/>
    </font>
    <font>
      <b/>
      <i/>
      <sz val="8"/>
      <name val="Arial"/>
      <family val="2"/>
    </font>
    <font>
      <i/>
      <sz val="8"/>
      <name val="Arial"/>
      <family val="2"/>
    </font>
    <font>
      <b/>
      <i/>
      <sz val="10"/>
      <name val="Arial"/>
      <family val="2"/>
    </font>
    <font>
      <sz val="9"/>
      <name val="Arial"/>
    </font>
    <font>
      <sz val="9"/>
      <color indexed="81"/>
      <name val="Tahoma"/>
      <charset val="1"/>
    </font>
  </fonts>
  <fills count="12">
    <fill>
      <patternFill patternType="none"/>
    </fill>
    <fill>
      <patternFill patternType="gray125"/>
    </fill>
    <fill>
      <patternFill patternType="solid">
        <fgColor indexed="45"/>
        <bgColor indexed="64"/>
      </patternFill>
    </fill>
    <fill>
      <patternFill patternType="gray0625">
        <bgColor indexed="45"/>
      </patternFill>
    </fill>
    <fill>
      <patternFill patternType="solid">
        <fgColor indexed="47"/>
        <bgColor indexed="64"/>
      </patternFill>
    </fill>
    <fill>
      <patternFill patternType="solid">
        <fgColor indexed="43"/>
        <bgColor indexed="64"/>
      </patternFill>
    </fill>
    <fill>
      <patternFill patternType="gray0625">
        <bgColor indexed="43"/>
      </patternFill>
    </fill>
    <fill>
      <patternFill patternType="solid">
        <fgColor indexed="42"/>
        <bgColor indexed="64"/>
      </patternFill>
    </fill>
    <fill>
      <patternFill patternType="gray0625">
        <bgColor indexed="42"/>
      </patternFill>
    </fill>
    <fill>
      <patternFill patternType="solid">
        <fgColor indexed="44"/>
        <bgColor indexed="64"/>
      </patternFill>
    </fill>
    <fill>
      <patternFill patternType="solid">
        <fgColor indexed="46"/>
        <bgColor indexed="64"/>
      </patternFill>
    </fill>
    <fill>
      <patternFill patternType="gray06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50">
    <xf numFmtId="0" fontId="0" fillId="0" borderId="0" xfId="0"/>
    <xf numFmtId="0" fontId="3" fillId="0" borderId="0" xfId="0" applyFont="1" applyProtection="1">
      <protection locked="0"/>
    </xf>
    <xf numFmtId="0" fontId="0" fillId="0" borderId="0" xfId="0" applyProtection="1">
      <protection locked="0"/>
    </xf>
    <xf numFmtId="0" fontId="4" fillId="0" borderId="0" xfId="0" applyFont="1" applyProtection="1">
      <protection locked="0"/>
    </xf>
    <xf numFmtId="0" fontId="5" fillId="0" borderId="0" xfId="0" applyFont="1" applyProtection="1">
      <protection locked="0"/>
    </xf>
    <xf numFmtId="0" fontId="6" fillId="0" borderId="1" xfId="0" applyFont="1" applyBorder="1" applyAlignment="1" applyProtection="1">
      <alignment horizontal="left" wrapText="1"/>
      <protection locked="0"/>
    </xf>
    <xf numFmtId="0" fontId="6" fillId="2" borderId="1" xfId="0" applyFont="1" applyFill="1" applyBorder="1" applyAlignment="1" applyProtection="1">
      <alignment horizontal="left" textRotation="90" wrapText="1"/>
      <protection locked="0"/>
    </xf>
    <xf numFmtId="0" fontId="6" fillId="3" borderId="1" xfId="0" applyFont="1" applyFill="1" applyBorder="1" applyAlignment="1" applyProtection="1">
      <alignment horizontal="left" textRotation="90" wrapText="1"/>
      <protection locked="0"/>
    </xf>
    <xf numFmtId="0" fontId="6" fillId="2" borderId="1" xfId="0" applyFont="1" applyFill="1" applyBorder="1" applyAlignment="1" applyProtection="1">
      <alignment horizontal="left" wrapText="1"/>
      <protection locked="0"/>
    </xf>
    <xf numFmtId="0" fontId="6" fillId="4" borderId="1" xfId="0" applyFont="1" applyFill="1" applyBorder="1" applyAlignment="1" applyProtection="1">
      <alignment horizontal="left" textRotation="90" wrapText="1"/>
      <protection locked="0"/>
    </xf>
    <xf numFmtId="0" fontId="6" fillId="4" borderId="1" xfId="0" applyFont="1" applyFill="1" applyBorder="1" applyAlignment="1" applyProtection="1">
      <alignment horizontal="left" wrapText="1"/>
      <protection locked="0"/>
    </xf>
    <xf numFmtId="0" fontId="6" fillId="5" borderId="1" xfId="0" applyFont="1" applyFill="1" applyBorder="1" applyAlignment="1" applyProtection="1">
      <alignment horizontal="left" textRotation="90" wrapText="1"/>
      <protection locked="0"/>
    </xf>
    <xf numFmtId="0" fontId="6" fillId="6" borderId="1" xfId="0" applyFont="1" applyFill="1" applyBorder="1" applyAlignment="1" applyProtection="1">
      <alignment horizontal="left" textRotation="90" wrapText="1"/>
      <protection locked="0"/>
    </xf>
    <xf numFmtId="0" fontId="6" fillId="5" borderId="1" xfId="0" applyFont="1" applyFill="1" applyBorder="1" applyAlignment="1" applyProtection="1">
      <alignment horizontal="left" wrapText="1"/>
      <protection locked="0"/>
    </xf>
    <xf numFmtId="0" fontId="6" fillId="7" borderId="1" xfId="0" applyFont="1" applyFill="1" applyBorder="1" applyAlignment="1" applyProtection="1">
      <alignment horizontal="left" textRotation="90" wrapText="1"/>
      <protection locked="0"/>
    </xf>
    <xf numFmtId="0" fontId="6" fillId="8" borderId="1" xfId="0" applyFont="1" applyFill="1" applyBorder="1" applyAlignment="1" applyProtection="1">
      <alignment horizontal="left" textRotation="90" wrapText="1"/>
      <protection locked="0"/>
    </xf>
    <xf numFmtId="0" fontId="6" fillId="7" borderId="1" xfId="0" applyFont="1" applyFill="1" applyBorder="1" applyAlignment="1" applyProtection="1">
      <alignment horizontal="left" wrapText="1"/>
      <protection locked="0"/>
    </xf>
    <xf numFmtId="0" fontId="6" fillId="9" borderId="1" xfId="0" applyFont="1" applyFill="1" applyBorder="1" applyAlignment="1" applyProtection="1">
      <alignment horizontal="left" textRotation="90" wrapText="1"/>
      <protection locked="0"/>
    </xf>
    <xf numFmtId="0" fontId="6" fillId="9" borderId="1" xfId="0" applyFont="1" applyFill="1" applyBorder="1" applyAlignment="1" applyProtection="1">
      <alignment horizontal="left" wrapText="1"/>
      <protection locked="0"/>
    </xf>
    <xf numFmtId="0" fontId="6" fillId="10" borderId="1" xfId="0" applyFont="1" applyFill="1" applyBorder="1" applyAlignment="1" applyProtection="1">
      <alignment horizontal="left" textRotation="90" wrapText="1"/>
      <protection locked="0"/>
    </xf>
    <xf numFmtId="0" fontId="6" fillId="10" borderId="1" xfId="0" applyFont="1" applyFill="1" applyBorder="1" applyAlignment="1" applyProtection="1">
      <alignment horizontal="left" wrapText="1"/>
      <protection locked="0"/>
    </xf>
    <xf numFmtId="0" fontId="6" fillId="0" borderId="1" xfId="0" applyFont="1" applyBorder="1" applyAlignment="1" applyProtection="1">
      <alignment horizontal="left" textRotation="90" wrapText="1"/>
      <protection locked="0"/>
    </xf>
    <xf numFmtId="0" fontId="6" fillId="11" borderId="1" xfId="0" applyFont="1" applyFill="1" applyBorder="1" applyAlignment="1" applyProtection="1">
      <alignment horizontal="left" textRotation="90" wrapText="1"/>
      <protection locked="0"/>
    </xf>
    <xf numFmtId="0" fontId="6" fillId="11" borderId="1" xfId="0" applyFont="1" applyFill="1" applyBorder="1" applyAlignment="1" applyProtection="1">
      <alignment horizontal="left" wrapText="1"/>
      <protection locked="0"/>
    </xf>
    <xf numFmtId="0" fontId="0" fillId="0" borderId="2" xfId="0" applyBorder="1" applyAlignment="1" applyProtection="1">
      <protection locked="0"/>
    </xf>
    <xf numFmtId="0" fontId="0" fillId="0" borderId="3" xfId="0" applyBorder="1" applyAlignment="1" applyProtection="1">
      <protection locked="0"/>
    </xf>
    <xf numFmtId="0" fontId="0" fillId="2" borderId="3" xfId="0" applyFill="1" applyBorder="1" applyAlignment="1" applyProtection="1">
      <alignment horizontal="center"/>
      <protection locked="0"/>
    </xf>
    <xf numFmtId="0" fontId="0" fillId="3" borderId="3" xfId="0" applyFill="1" applyBorder="1" applyAlignment="1" applyProtection="1">
      <alignment horizontal="center"/>
      <protection locked="0"/>
    </xf>
    <xf numFmtId="16" fontId="0" fillId="2" borderId="3" xfId="0" quotePrefix="1" applyNumberFormat="1" applyFill="1" applyBorder="1" applyAlignment="1" applyProtection="1">
      <alignment horizontal="left" vertical="top"/>
      <protection locked="0"/>
    </xf>
    <xf numFmtId="0" fontId="0" fillId="4" borderId="3" xfId="0" applyFill="1" applyBorder="1" applyAlignment="1" applyProtection="1">
      <alignment horizontal="center"/>
      <protection locked="0"/>
    </xf>
    <xf numFmtId="0" fontId="1" fillId="4" borderId="3" xfId="0" quotePrefix="1" applyNumberFormat="1" applyFont="1" applyFill="1" applyBorder="1" applyAlignment="1" applyProtection="1">
      <alignment horizontal="left" vertical="top"/>
      <protection locked="0"/>
    </xf>
    <xf numFmtId="16" fontId="0" fillId="4" borderId="3" xfId="0" quotePrefix="1" applyNumberFormat="1" applyFill="1" applyBorder="1" applyAlignment="1" applyProtection="1">
      <alignment horizontal="left" vertical="top"/>
      <protection locked="0"/>
    </xf>
    <xf numFmtId="0" fontId="0" fillId="5" borderId="3"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1" fillId="5" borderId="3" xfId="0" quotePrefix="1" applyNumberFormat="1" applyFont="1" applyFill="1" applyBorder="1" applyAlignment="1" applyProtection="1">
      <alignment horizontal="left" vertical="top"/>
      <protection locked="0"/>
    </xf>
    <xf numFmtId="16" fontId="0" fillId="5" borderId="3" xfId="0" quotePrefix="1" applyNumberFormat="1" applyFill="1" applyBorder="1" applyAlignment="1" applyProtection="1">
      <alignment horizontal="left" vertical="top"/>
      <protection locked="0"/>
    </xf>
    <xf numFmtId="0" fontId="0" fillId="7" borderId="3" xfId="0" applyFill="1" applyBorder="1" applyAlignment="1" applyProtection="1">
      <alignment horizontal="center"/>
      <protection locked="0"/>
    </xf>
    <xf numFmtId="0" fontId="1" fillId="7" borderId="3" xfId="0" quotePrefix="1" applyNumberFormat="1" applyFont="1" applyFill="1" applyBorder="1" applyAlignment="1" applyProtection="1">
      <alignment horizontal="left" vertical="top"/>
      <protection locked="0"/>
    </xf>
    <xf numFmtId="0" fontId="0" fillId="8" borderId="3" xfId="0" applyFill="1" applyBorder="1" applyAlignment="1" applyProtection="1">
      <alignment horizontal="center"/>
      <protection locked="0"/>
    </xf>
    <xf numFmtId="0" fontId="1" fillId="8" borderId="3" xfId="0" quotePrefix="1" applyNumberFormat="1" applyFont="1" applyFill="1" applyBorder="1" applyAlignment="1" applyProtection="1">
      <alignment horizontal="left" vertical="top"/>
      <protection locked="0"/>
    </xf>
    <xf numFmtId="16" fontId="0" fillId="7" borderId="3" xfId="0" quotePrefix="1" applyNumberFormat="1" applyFill="1" applyBorder="1" applyAlignment="1" applyProtection="1">
      <alignment horizontal="left" vertical="top"/>
      <protection locked="0"/>
    </xf>
    <xf numFmtId="0" fontId="0" fillId="9" borderId="3" xfId="0" applyFill="1" applyBorder="1" applyAlignment="1" applyProtection="1">
      <alignment horizontal="center"/>
      <protection locked="0"/>
    </xf>
    <xf numFmtId="0" fontId="1" fillId="9" borderId="3" xfId="0" quotePrefix="1" applyNumberFormat="1" applyFont="1" applyFill="1" applyBorder="1" applyAlignment="1" applyProtection="1">
      <alignment horizontal="left" vertical="top"/>
      <protection locked="0"/>
    </xf>
    <xf numFmtId="16" fontId="0" fillId="9" borderId="3" xfId="0" quotePrefix="1" applyNumberFormat="1" applyFill="1" applyBorder="1" applyAlignment="1" applyProtection="1">
      <alignment horizontal="left" vertical="top"/>
      <protection locked="0"/>
    </xf>
    <xf numFmtId="0" fontId="0" fillId="10" borderId="3" xfId="0" applyFill="1" applyBorder="1" applyAlignment="1" applyProtection="1">
      <alignment horizontal="center"/>
      <protection locked="0"/>
    </xf>
    <xf numFmtId="0" fontId="1" fillId="10" borderId="3" xfId="0" quotePrefix="1" applyNumberFormat="1" applyFont="1" applyFill="1" applyBorder="1" applyAlignment="1" applyProtection="1">
      <alignment horizontal="left" vertical="top"/>
      <protection locked="0"/>
    </xf>
    <xf numFmtId="16" fontId="0" fillId="10" borderId="3" xfId="0" quotePrefix="1" applyNumberFormat="1" applyFill="1" applyBorder="1" applyAlignment="1" applyProtection="1">
      <alignment horizontal="left" vertical="top"/>
      <protection locked="0"/>
    </xf>
    <xf numFmtId="0" fontId="0" fillId="0" borderId="3" xfId="0" applyNumberFormat="1" applyBorder="1" applyAlignment="1" applyProtection="1">
      <alignment horizontal="left" vertical="top"/>
    </xf>
    <xf numFmtId="0" fontId="0" fillId="11" borderId="3" xfId="0" applyFill="1" applyBorder="1" applyAlignment="1" applyProtection="1">
      <alignment horizontal="left" vertical="top"/>
    </xf>
    <xf numFmtId="0" fontId="0" fillId="0" borderId="4" xfId="0" applyBorder="1" applyAlignment="1" applyProtection="1">
      <protection locked="0"/>
    </xf>
    <xf numFmtId="0" fontId="0" fillId="2" borderId="4" xfId="0" applyFill="1" applyBorder="1" applyAlignment="1" applyProtection="1">
      <alignment horizontal="center"/>
      <protection locked="0"/>
    </xf>
    <xf numFmtId="0" fontId="0" fillId="3" borderId="4" xfId="0" applyFill="1" applyBorder="1" applyAlignment="1" applyProtection="1">
      <alignment horizontal="center"/>
      <protection locked="0"/>
    </xf>
    <xf numFmtId="16" fontId="0" fillId="2" borderId="4" xfId="0" quotePrefix="1" applyNumberFormat="1" applyFill="1" applyBorder="1" applyAlignment="1" applyProtection="1">
      <alignment horizontal="left" vertical="top"/>
      <protection locked="0"/>
    </xf>
    <xf numFmtId="0" fontId="0" fillId="4" borderId="4" xfId="0" applyFill="1" applyBorder="1" applyAlignment="1" applyProtection="1">
      <alignment horizontal="center"/>
      <protection locked="0"/>
    </xf>
    <xf numFmtId="0" fontId="1" fillId="4" borderId="4" xfId="0" quotePrefix="1" applyNumberFormat="1" applyFont="1" applyFill="1" applyBorder="1" applyAlignment="1" applyProtection="1">
      <alignment horizontal="left" vertical="top"/>
      <protection locked="0"/>
    </xf>
    <xf numFmtId="16" fontId="0" fillId="4" borderId="4" xfId="0" quotePrefix="1" applyNumberFormat="1" applyFill="1" applyBorder="1" applyAlignment="1" applyProtection="1">
      <alignment horizontal="left" vertical="top"/>
      <protection locked="0"/>
    </xf>
    <xf numFmtId="0" fontId="0" fillId="5" borderId="4"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1" fillId="6" borderId="4" xfId="0" quotePrefix="1" applyNumberFormat="1" applyFont="1" applyFill="1" applyBorder="1" applyAlignment="1" applyProtection="1">
      <alignment horizontal="left" vertical="top"/>
    </xf>
    <xf numFmtId="0" fontId="1" fillId="5" borderId="4" xfId="0" quotePrefix="1" applyNumberFormat="1" applyFont="1" applyFill="1" applyBorder="1" applyAlignment="1" applyProtection="1">
      <alignment horizontal="left" vertical="top"/>
      <protection locked="0"/>
    </xf>
    <xf numFmtId="0" fontId="1" fillId="6" borderId="4" xfId="0" quotePrefix="1" applyNumberFormat="1" applyFont="1" applyFill="1" applyBorder="1" applyAlignment="1" applyProtection="1">
      <alignment horizontal="left" vertical="top"/>
      <protection locked="0"/>
    </xf>
    <xf numFmtId="16" fontId="0" fillId="5" borderId="4" xfId="0" quotePrefix="1" applyNumberFormat="1" applyFill="1" applyBorder="1" applyAlignment="1" applyProtection="1">
      <alignment horizontal="left" vertical="top"/>
      <protection locked="0"/>
    </xf>
    <xf numFmtId="0" fontId="0" fillId="7" borderId="4" xfId="0" applyFill="1" applyBorder="1" applyAlignment="1" applyProtection="1">
      <alignment horizontal="center"/>
      <protection locked="0"/>
    </xf>
    <xf numFmtId="0" fontId="1" fillId="7" borderId="4" xfId="0" quotePrefix="1" applyNumberFormat="1" applyFont="1" applyFill="1" applyBorder="1" applyAlignment="1" applyProtection="1">
      <alignment horizontal="left" vertical="top"/>
      <protection locked="0"/>
    </xf>
    <xf numFmtId="0" fontId="0" fillId="8" borderId="4" xfId="0" applyFill="1" applyBorder="1" applyAlignment="1" applyProtection="1">
      <alignment horizontal="center"/>
      <protection locked="0"/>
    </xf>
    <xf numFmtId="0" fontId="1" fillId="8" borderId="4" xfId="0" quotePrefix="1" applyNumberFormat="1" applyFont="1" applyFill="1" applyBorder="1" applyAlignment="1" applyProtection="1">
      <alignment horizontal="left" vertical="top"/>
      <protection locked="0"/>
    </xf>
    <xf numFmtId="16" fontId="0" fillId="7" borderId="4" xfId="0" quotePrefix="1" applyNumberFormat="1" applyFill="1" applyBorder="1" applyAlignment="1" applyProtection="1">
      <alignment horizontal="left" vertical="top"/>
      <protection locked="0"/>
    </xf>
    <xf numFmtId="0" fontId="0" fillId="9" borderId="4" xfId="0" applyFill="1" applyBorder="1" applyAlignment="1" applyProtection="1">
      <alignment horizontal="center"/>
      <protection locked="0"/>
    </xf>
    <xf numFmtId="0" fontId="1" fillId="9" borderId="4" xfId="0" quotePrefix="1" applyNumberFormat="1" applyFont="1" applyFill="1" applyBorder="1" applyAlignment="1" applyProtection="1">
      <alignment horizontal="left" vertical="top"/>
      <protection locked="0"/>
    </xf>
    <xf numFmtId="16" fontId="0" fillId="9" borderId="4" xfId="0" quotePrefix="1" applyNumberFormat="1" applyFill="1" applyBorder="1" applyAlignment="1" applyProtection="1">
      <alignment horizontal="left" vertical="top"/>
      <protection locked="0"/>
    </xf>
    <xf numFmtId="0" fontId="0" fillId="10" borderId="4" xfId="0" applyFill="1" applyBorder="1" applyAlignment="1" applyProtection="1">
      <alignment horizontal="center"/>
      <protection locked="0"/>
    </xf>
    <xf numFmtId="0" fontId="1" fillId="10" borderId="4" xfId="0" quotePrefix="1" applyNumberFormat="1" applyFont="1" applyFill="1" applyBorder="1" applyAlignment="1" applyProtection="1">
      <alignment horizontal="left" vertical="top"/>
      <protection locked="0"/>
    </xf>
    <xf numFmtId="16" fontId="0" fillId="10" borderId="4" xfId="0" quotePrefix="1" applyNumberFormat="1" applyFill="1" applyBorder="1" applyAlignment="1" applyProtection="1">
      <alignment horizontal="left" vertical="top"/>
      <protection locked="0"/>
    </xf>
    <xf numFmtId="0" fontId="0" fillId="0" borderId="4" xfId="0" applyNumberFormat="1" applyBorder="1" applyAlignment="1" applyProtection="1">
      <alignment horizontal="left" vertical="top"/>
    </xf>
    <xf numFmtId="0" fontId="0" fillId="11" borderId="4" xfId="0" applyFill="1" applyBorder="1" applyAlignment="1" applyProtection="1">
      <alignment horizontal="left" vertical="top"/>
    </xf>
    <xf numFmtId="0" fontId="0" fillId="2" borderId="2" xfId="0" applyFill="1" applyBorder="1" applyAlignment="1" applyProtection="1">
      <alignment horizontal="center"/>
      <protection locked="0"/>
    </xf>
    <xf numFmtId="0" fontId="0" fillId="3" borderId="2" xfId="0" applyFill="1" applyBorder="1" applyAlignment="1" applyProtection="1">
      <alignment horizontal="center"/>
      <protection locked="0"/>
    </xf>
    <xf numFmtId="16" fontId="0" fillId="2" borderId="2" xfId="0" quotePrefix="1" applyNumberFormat="1" applyFill="1" applyBorder="1" applyAlignment="1" applyProtection="1">
      <alignment horizontal="left" vertical="top"/>
      <protection locked="0"/>
    </xf>
    <xf numFmtId="0" fontId="0" fillId="4" borderId="2" xfId="0" applyFill="1" applyBorder="1" applyAlignment="1" applyProtection="1">
      <alignment horizontal="center"/>
      <protection locked="0"/>
    </xf>
    <xf numFmtId="0" fontId="1" fillId="4" borderId="2" xfId="0" quotePrefix="1" applyNumberFormat="1" applyFont="1" applyFill="1" applyBorder="1" applyAlignment="1" applyProtection="1">
      <alignment horizontal="left" vertical="top"/>
      <protection locked="0"/>
    </xf>
    <xf numFmtId="16" fontId="0" fillId="4" borderId="2" xfId="0" quotePrefix="1" applyNumberFormat="1" applyFill="1" applyBorder="1" applyAlignment="1" applyProtection="1">
      <alignment horizontal="left" vertical="top"/>
      <protection locked="0"/>
    </xf>
    <xf numFmtId="0" fontId="0" fillId="5" borderId="2"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1" fillId="5" borderId="2" xfId="0" quotePrefix="1" applyNumberFormat="1" applyFont="1" applyFill="1" applyBorder="1" applyAlignment="1" applyProtection="1">
      <alignment horizontal="left" vertical="top"/>
    </xf>
    <xf numFmtId="0" fontId="1" fillId="6" borderId="2" xfId="0" quotePrefix="1" applyNumberFormat="1" applyFont="1" applyFill="1" applyBorder="1" applyAlignment="1" applyProtection="1">
      <alignment horizontal="left" vertical="top"/>
    </xf>
    <xf numFmtId="0" fontId="1" fillId="5" borderId="2" xfId="0" quotePrefix="1" applyNumberFormat="1" applyFont="1" applyFill="1" applyBorder="1" applyAlignment="1" applyProtection="1">
      <alignment horizontal="left" vertical="top"/>
      <protection locked="0"/>
    </xf>
    <xf numFmtId="0" fontId="1" fillId="6" borderId="2" xfId="0" quotePrefix="1" applyNumberFormat="1" applyFont="1" applyFill="1" applyBorder="1" applyAlignment="1" applyProtection="1">
      <alignment horizontal="left" vertical="top"/>
      <protection locked="0"/>
    </xf>
    <xf numFmtId="16" fontId="0" fillId="5" borderId="2" xfId="0" quotePrefix="1" applyNumberFormat="1" applyFill="1" applyBorder="1" applyAlignment="1" applyProtection="1">
      <alignment horizontal="left" vertical="top"/>
      <protection locked="0"/>
    </xf>
    <xf numFmtId="0" fontId="0" fillId="7" borderId="2" xfId="0" applyFill="1" applyBorder="1" applyAlignment="1" applyProtection="1">
      <alignment horizontal="center"/>
      <protection locked="0"/>
    </xf>
    <xf numFmtId="0" fontId="1" fillId="7" borderId="2" xfId="0" quotePrefix="1" applyNumberFormat="1" applyFont="1" applyFill="1" applyBorder="1" applyAlignment="1" applyProtection="1">
      <alignment horizontal="left" vertical="top"/>
      <protection locked="0"/>
    </xf>
    <xf numFmtId="0" fontId="0" fillId="8" borderId="2" xfId="0" applyFill="1" applyBorder="1" applyAlignment="1" applyProtection="1">
      <alignment horizontal="center"/>
      <protection locked="0"/>
    </xf>
    <xf numFmtId="0" fontId="1" fillId="8" borderId="2" xfId="0" quotePrefix="1" applyNumberFormat="1" applyFont="1" applyFill="1" applyBorder="1" applyAlignment="1" applyProtection="1">
      <alignment horizontal="left" vertical="top"/>
      <protection locked="0"/>
    </xf>
    <xf numFmtId="16" fontId="0" fillId="7" borderId="2" xfId="0" quotePrefix="1" applyNumberFormat="1" applyFill="1" applyBorder="1" applyAlignment="1" applyProtection="1">
      <alignment horizontal="left" vertical="top"/>
      <protection locked="0"/>
    </xf>
    <xf numFmtId="0" fontId="0" fillId="9" borderId="2" xfId="0" applyFill="1" applyBorder="1" applyAlignment="1" applyProtection="1">
      <alignment horizontal="center"/>
      <protection locked="0"/>
    </xf>
    <xf numFmtId="0" fontId="1" fillId="9" borderId="2" xfId="0" quotePrefix="1" applyNumberFormat="1" applyFont="1" applyFill="1" applyBorder="1" applyAlignment="1" applyProtection="1">
      <alignment horizontal="left" vertical="top"/>
      <protection locked="0"/>
    </xf>
    <xf numFmtId="16" fontId="0" fillId="9" borderId="2" xfId="0" quotePrefix="1" applyNumberFormat="1" applyFill="1" applyBorder="1" applyAlignment="1" applyProtection="1">
      <alignment horizontal="left" vertical="top"/>
      <protection locked="0"/>
    </xf>
    <xf numFmtId="0" fontId="0" fillId="10" borderId="2" xfId="0" applyFill="1" applyBorder="1" applyAlignment="1" applyProtection="1">
      <alignment horizontal="center"/>
      <protection locked="0"/>
    </xf>
    <xf numFmtId="0" fontId="1" fillId="10" borderId="2" xfId="0" quotePrefix="1" applyNumberFormat="1" applyFont="1" applyFill="1" applyBorder="1" applyAlignment="1" applyProtection="1">
      <alignment horizontal="left" vertical="top"/>
      <protection locked="0"/>
    </xf>
    <xf numFmtId="16" fontId="0" fillId="10" borderId="2" xfId="0" quotePrefix="1" applyNumberFormat="1" applyFill="1" applyBorder="1" applyAlignment="1" applyProtection="1">
      <alignment horizontal="left" vertical="top"/>
      <protection locked="0"/>
    </xf>
    <xf numFmtId="0" fontId="0" fillId="0" borderId="2" xfId="0" applyNumberFormat="1" applyBorder="1" applyAlignment="1" applyProtection="1">
      <alignment horizontal="left" vertical="top"/>
    </xf>
    <xf numFmtId="0" fontId="0" fillId="11" borderId="2" xfId="0" applyFill="1" applyBorder="1" applyAlignment="1" applyProtection="1">
      <alignment horizontal="left" vertical="top"/>
    </xf>
    <xf numFmtId="0" fontId="1" fillId="5" borderId="3" xfId="0" quotePrefix="1" applyNumberFormat="1" applyFont="1" applyFill="1" applyBorder="1" applyAlignment="1" applyProtection="1">
      <alignment horizontal="left" vertical="top"/>
    </xf>
    <xf numFmtId="0" fontId="1" fillId="6" borderId="3" xfId="0" quotePrefix="1" applyNumberFormat="1" applyFont="1" applyFill="1" applyBorder="1" applyAlignment="1" applyProtection="1">
      <alignment horizontal="left" vertical="top"/>
    </xf>
    <xf numFmtId="0" fontId="1" fillId="6" borderId="3" xfId="0" quotePrefix="1" applyNumberFormat="1" applyFont="1" applyFill="1" applyBorder="1" applyAlignment="1" applyProtection="1">
      <alignment horizontal="left" vertical="top"/>
      <protection locked="0"/>
    </xf>
    <xf numFmtId="0" fontId="10" fillId="0" borderId="0" xfId="0" applyFont="1" applyBorder="1" applyProtection="1">
      <protection locked="0"/>
    </xf>
    <xf numFmtId="0" fontId="0" fillId="0" borderId="5" xfId="0" applyBorder="1" applyProtection="1">
      <protection locked="0"/>
    </xf>
    <xf numFmtId="0" fontId="0" fillId="0" borderId="0" xfId="0" applyBorder="1"/>
    <xf numFmtId="0" fontId="2" fillId="0" borderId="0" xfId="0" applyFont="1"/>
    <xf numFmtId="0" fontId="6" fillId="0" borderId="1" xfId="0" applyFont="1" applyBorder="1" applyAlignment="1" applyProtection="1">
      <alignment horizontal="center"/>
      <protection locked="0"/>
    </xf>
    <xf numFmtId="0" fontId="6" fillId="0" borderId="1" xfId="0" applyFont="1" applyBorder="1" applyAlignment="1" applyProtection="1">
      <alignment horizontal="center" textRotation="90"/>
      <protection locked="0"/>
    </xf>
    <xf numFmtId="0" fontId="6" fillId="0" borderId="1" xfId="0" applyFont="1" applyBorder="1"/>
    <xf numFmtId="0" fontId="6" fillId="0" borderId="0" xfId="0" applyFont="1"/>
    <xf numFmtId="0" fontId="6" fillId="0" borderId="6" xfId="0" applyFont="1" applyBorder="1"/>
    <xf numFmtId="0" fontId="12" fillId="0" borderId="7" xfId="0" applyFont="1" applyBorder="1" applyAlignment="1">
      <alignment horizontal="center" vertical="top"/>
    </xf>
    <xf numFmtId="0" fontId="12" fillId="0" borderId="8" xfId="0" applyFont="1" applyBorder="1" applyAlignment="1">
      <alignment horizontal="right" vertical="top"/>
    </xf>
    <xf numFmtId="0" fontId="12" fillId="0" borderId="7" xfId="0" applyFont="1" applyBorder="1" applyAlignment="1">
      <alignment horizontal="center"/>
    </xf>
    <xf numFmtId="0" fontId="12" fillId="0" borderId="8" xfId="0" applyFont="1" applyBorder="1" applyAlignment="1">
      <alignment vertical="top" wrapText="1"/>
    </xf>
    <xf numFmtId="0" fontId="12" fillId="0" borderId="9" xfId="0" applyFont="1" applyBorder="1" applyAlignment="1">
      <alignment horizontal="center" vertical="top" wrapText="1"/>
    </xf>
    <xf numFmtId="0" fontId="12" fillId="0" borderId="10" xfId="0" applyFont="1" applyBorder="1" applyAlignment="1">
      <alignment vertical="top" wrapText="1"/>
    </xf>
    <xf numFmtId="0" fontId="12" fillId="0" borderId="4" xfId="0" applyFont="1" applyBorder="1" applyAlignment="1">
      <alignment horizontal="center" vertical="top" wrapText="1"/>
    </xf>
    <xf numFmtId="0" fontId="12" fillId="0" borderId="7" xfId="0" applyFont="1" applyBorder="1" applyAlignment="1">
      <alignment horizontal="center" vertical="top" wrapText="1"/>
    </xf>
    <xf numFmtId="0" fontId="14" fillId="0" borderId="3" xfId="0" applyFont="1" applyBorder="1" applyAlignment="1">
      <alignment vertical="top" wrapText="1"/>
    </xf>
    <xf numFmtId="0" fontId="14" fillId="0" borderId="11" xfId="0" applyFont="1" applyBorder="1" applyAlignment="1">
      <alignment vertical="top" wrapText="1"/>
    </xf>
    <xf numFmtId="0" fontId="12" fillId="0" borderId="3" xfId="0" applyFont="1" applyBorder="1" applyAlignment="1">
      <alignment horizontal="center" vertical="top" wrapText="1"/>
    </xf>
    <xf numFmtId="0" fontId="12" fillId="0" borderId="8" xfId="0" applyFont="1" applyBorder="1"/>
    <xf numFmtId="0" fontId="10" fillId="0" borderId="0" xfId="0" applyFont="1"/>
    <xf numFmtId="0" fontId="16" fillId="0" borderId="0" xfId="0" applyFont="1"/>
    <xf numFmtId="0" fontId="17" fillId="0" borderId="4" xfId="0" applyNumberFormat="1" applyFont="1" applyBorder="1" applyAlignment="1" applyProtection="1">
      <alignment horizontal="left" vertical="top"/>
    </xf>
    <xf numFmtId="0" fontId="17" fillId="0" borderId="2" xfId="0" applyNumberFormat="1" applyFont="1" applyBorder="1" applyAlignment="1" applyProtection="1">
      <alignment horizontal="left" vertical="top"/>
    </xf>
    <xf numFmtId="0" fontId="17" fillId="0" borderId="3" xfId="0" applyNumberFormat="1" applyFont="1" applyBorder="1" applyAlignment="1" applyProtection="1">
      <alignment horizontal="left" vertical="top"/>
    </xf>
    <xf numFmtId="0" fontId="17" fillId="11" borderId="12" xfId="0" applyFont="1" applyFill="1" applyBorder="1" applyAlignment="1" applyProtection="1">
      <alignment horizontal="left" vertical="top"/>
    </xf>
    <xf numFmtId="0" fontId="17" fillId="11" borderId="4" xfId="0" applyFont="1" applyFill="1" applyBorder="1" applyAlignment="1" applyProtection="1">
      <alignment horizontal="left" vertical="top"/>
    </xf>
    <xf numFmtId="0" fontId="17" fillId="11" borderId="2" xfId="0" applyFont="1" applyFill="1" applyBorder="1" applyAlignment="1" applyProtection="1">
      <alignment horizontal="left" vertical="top"/>
    </xf>
    <xf numFmtId="0" fontId="17" fillId="11" borderId="3" xfId="0" applyFont="1" applyFill="1" applyBorder="1" applyAlignment="1" applyProtection="1">
      <alignment horizontal="left" vertical="top"/>
    </xf>
    <xf numFmtId="0" fontId="6" fillId="11" borderId="4" xfId="0" applyFont="1" applyFill="1" applyBorder="1" applyAlignment="1" applyProtection="1">
      <alignment horizontal="left" wrapText="1"/>
      <protection locked="0"/>
    </xf>
    <xf numFmtId="0" fontId="6" fillId="11" borderId="4" xfId="0" applyFont="1" applyFill="1" applyBorder="1" applyAlignment="1" applyProtection="1">
      <alignment horizontal="left" textRotation="90" wrapText="1"/>
      <protection locked="0"/>
    </xf>
    <xf numFmtId="0" fontId="6" fillId="0" borderId="4" xfId="0" applyFont="1" applyBorder="1" applyAlignment="1" applyProtection="1">
      <alignment horizontal="left" textRotation="90" wrapText="1"/>
      <protection locked="0"/>
    </xf>
    <xf numFmtId="0" fontId="0" fillId="0" borderId="2" xfId="0" applyBorder="1"/>
    <xf numFmtId="0" fontId="0" fillId="11" borderId="2" xfId="0" applyFill="1" applyBorder="1"/>
    <xf numFmtId="0" fontId="12" fillId="0" borderId="1" xfId="0" applyFont="1" applyBorder="1"/>
    <xf numFmtId="0" fontId="12" fillId="0" borderId="4" xfId="0" applyFont="1" applyBorder="1" applyAlignment="1">
      <alignment vertical="top"/>
    </xf>
    <xf numFmtId="0" fontId="12" fillId="0" borderId="7" xfId="0" applyFont="1" applyBorder="1" applyAlignment="1">
      <alignment vertical="top"/>
    </xf>
    <xf numFmtId="0" fontId="0" fillId="0" borderId="7" xfId="0" applyBorder="1"/>
    <xf numFmtId="0" fontId="0" fillId="0" borderId="15" xfId="0" applyBorder="1"/>
    <xf numFmtId="0" fontId="6" fillId="0" borderId="1" xfId="0" applyFont="1" applyBorder="1" applyAlignment="1">
      <alignment horizontal="center"/>
    </xf>
    <xf numFmtId="0" fontId="17" fillId="0" borderId="15" xfId="0" applyNumberFormat="1" applyFont="1" applyBorder="1" applyAlignment="1" applyProtection="1">
      <alignment horizontal="left" vertical="top"/>
    </xf>
    <xf numFmtId="0" fontId="17" fillId="0" borderId="7" xfId="0" applyNumberFormat="1" applyFont="1" applyBorder="1" applyAlignment="1" applyProtection="1">
      <alignment horizontal="left" vertical="top"/>
    </xf>
    <xf numFmtId="0" fontId="12" fillId="0" borderId="7" xfId="0" applyFont="1" applyBorder="1"/>
    <xf numFmtId="0" fontId="12" fillId="0" borderId="13" xfId="0" applyFont="1" applyBorder="1" applyAlignment="1">
      <alignment horizontal="center" vertical="top"/>
    </xf>
    <xf numFmtId="0" fontId="12" fillId="0" borderId="1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sv-SE"/>
              <a:t>Miljöskada </a:t>
            </a:r>
          </a:p>
        </c:rich>
      </c:tx>
      <c:layout>
        <c:manualLayout>
          <c:xMode val="edge"/>
          <c:yMode val="edge"/>
          <c:x val="0.43977317465998572"/>
          <c:y val="3.0944625407166127E-2"/>
        </c:manualLayout>
      </c:layout>
      <c:overlay val="0"/>
      <c:spPr>
        <a:noFill/>
        <a:ln w="25400">
          <a:noFill/>
        </a:ln>
      </c:spPr>
    </c:title>
    <c:autoTitleDeleted val="0"/>
    <c:plotArea>
      <c:layout>
        <c:manualLayout>
          <c:layoutTarget val="inner"/>
          <c:xMode val="edge"/>
          <c:yMode val="edge"/>
          <c:x val="0.10340919132084785"/>
          <c:y val="0.15309446254071662"/>
          <c:w val="0.87727357911752246"/>
          <c:h val="0.69381107491856675"/>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Resultat!$B$5:$B$24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5813-45E1-8C8B-B8FB6076FA76}"/>
            </c:ext>
          </c:extLst>
        </c:ser>
        <c:dLbls>
          <c:showLegendKey val="0"/>
          <c:showVal val="0"/>
          <c:showCatName val="0"/>
          <c:showSerName val="0"/>
          <c:showPercent val="0"/>
          <c:showBubbleSize val="0"/>
        </c:dLbls>
        <c:gapWidth val="150"/>
        <c:axId val="425205616"/>
        <c:axId val="1"/>
      </c:barChart>
      <c:catAx>
        <c:axId val="425205616"/>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sv-SE"/>
                  <a:t>Skadehändelse (löpnummer)</a:t>
                </a:r>
              </a:p>
            </c:rich>
          </c:tx>
          <c:layout>
            <c:manualLayout>
              <c:xMode val="edge"/>
              <c:yMode val="edge"/>
              <c:x val="0.38750044738725842"/>
              <c:y val="0.9185667752442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sv-SE"/>
          </a:p>
        </c:txPr>
        <c:crossAx val="1"/>
        <c:crossesAt val="6"/>
        <c:auto val="1"/>
        <c:lblAlgn val="ctr"/>
        <c:lblOffset val="100"/>
        <c:tickLblSkip val="1"/>
        <c:tickMarkSkip val="1"/>
        <c:noMultiLvlLbl val="0"/>
      </c:catAx>
      <c:valAx>
        <c:axId val="1"/>
        <c:scaling>
          <c:orientation val="minMax"/>
          <c:max val="42"/>
          <c:min val="6"/>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sv-SE"/>
                  <a:t>Miljöskada</a:t>
                </a:r>
              </a:p>
            </c:rich>
          </c:tx>
          <c:layout>
            <c:manualLayout>
              <c:xMode val="edge"/>
              <c:yMode val="edge"/>
              <c:x val="2.1590909090909091E-2"/>
              <c:y val="0.4136807817589576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sv-SE"/>
          </a:p>
        </c:txPr>
        <c:crossAx val="425205616"/>
        <c:crosses val="autoZero"/>
        <c:crossBetween val="between"/>
        <c:majorUnit val="2"/>
        <c:minorUnit val="2"/>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sv-SE"/>
              <a:t>Miljöskada utan och med hänsyn till skadereduktion</a:t>
            </a:r>
          </a:p>
        </c:rich>
      </c:tx>
      <c:overlay val="0"/>
      <c:spPr>
        <a:noFill/>
        <a:ln w="25400">
          <a:noFill/>
        </a:ln>
      </c:spPr>
    </c:title>
    <c:autoTitleDeleted val="0"/>
    <c:plotArea>
      <c:layout/>
      <c:barChart>
        <c:barDir val="col"/>
        <c:grouping val="clustered"/>
        <c:varyColors val="0"/>
        <c:ser>
          <c:idx val="0"/>
          <c:order val="0"/>
          <c:tx>
            <c:strRef>
              <c:f>Resultat!$B$4</c:f>
              <c:strCache>
                <c:ptCount val="1"/>
                <c:pt idx="0">
                  <c:v>Miljöskadepoäng</c:v>
                </c:pt>
              </c:strCache>
            </c:strRef>
          </c:tx>
          <c:spPr>
            <a:solidFill>
              <a:srgbClr val="9999FF"/>
            </a:solidFill>
            <a:ln w="12700">
              <a:solidFill>
                <a:srgbClr val="000000"/>
              </a:solidFill>
              <a:prstDash val="solid"/>
            </a:ln>
          </c:spPr>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Resultat!$B$5:$B$24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6BC-4015-994E-B0B21F0EC276}"/>
            </c:ext>
          </c:extLst>
        </c:ser>
        <c:ser>
          <c:idx val="1"/>
          <c:order val="1"/>
          <c:tx>
            <c:strRef>
              <c:f>Resultat!$F$4</c:f>
              <c:strCache>
                <c:ptCount val="1"/>
                <c:pt idx="0">
                  <c:v>Miljöskadepoäng med skadereduktion</c:v>
                </c:pt>
              </c:strCache>
            </c:strRef>
          </c:tx>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Resultat!$F$5:$F$24</c:f>
            </c:numRef>
          </c:val>
          <c:extLst>
            <c:ext xmlns:c16="http://schemas.microsoft.com/office/drawing/2014/chart" uri="{C3380CC4-5D6E-409C-BE32-E72D297353CC}">
              <c16:uniqueId val="{00000001-B6BC-4015-994E-B0B21F0EC276}"/>
            </c:ext>
          </c:extLst>
        </c:ser>
        <c:dLbls>
          <c:showLegendKey val="0"/>
          <c:showVal val="0"/>
          <c:showCatName val="0"/>
          <c:showSerName val="0"/>
          <c:showPercent val="0"/>
          <c:showBubbleSize val="0"/>
        </c:dLbls>
        <c:gapWidth val="150"/>
        <c:axId val="425203648"/>
        <c:axId val="1"/>
      </c:barChart>
      <c:catAx>
        <c:axId val="425203648"/>
        <c:scaling>
          <c:orientation val="minMax"/>
        </c:scaling>
        <c:delete val="0"/>
        <c:axPos val="b"/>
        <c:title>
          <c:tx>
            <c:rich>
              <a:bodyPr/>
              <a:lstStyle/>
              <a:p>
                <a:pPr>
                  <a:defRPr sz="225" b="1" i="0" u="none" strike="noStrike" baseline="0">
                    <a:solidFill>
                      <a:srgbClr val="000000"/>
                    </a:solidFill>
                    <a:latin typeface="Arial"/>
                    <a:ea typeface="Arial"/>
                    <a:cs typeface="Arial"/>
                  </a:defRPr>
                </a:pPr>
                <a:r>
                  <a:rPr lang="sv-SE"/>
                  <a:t>Skadehändelse (löpnummer)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
        <c:crossesAt val="6"/>
        <c:auto val="1"/>
        <c:lblAlgn val="ctr"/>
        <c:lblOffset val="100"/>
        <c:tickLblSkip val="1"/>
        <c:tickMarkSkip val="1"/>
        <c:noMultiLvlLbl val="0"/>
      </c:catAx>
      <c:valAx>
        <c:axId val="1"/>
        <c:scaling>
          <c:orientation val="minMax"/>
          <c:max val="42"/>
          <c:min val="6"/>
        </c:scaling>
        <c:delete val="0"/>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Miljöskada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425203648"/>
        <c:crosses val="autoZero"/>
        <c:crossBetween val="between"/>
        <c:majorUnit val="2"/>
        <c:minorUnit val="2"/>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Arial"/>
              <a:ea typeface="Arial"/>
              <a:cs typeface="Arial"/>
            </a:defRPr>
          </a:pPr>
          <a:endParaRPr lang="sv-S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sv-SE"/>
              <a:t>Miljöskada med hänsyn till skadereduktion</a:t>
            </a:r>
          </a:p>
        </c:rich>
      </c:tx>
      <c:overlay val="0"/>
      <c:spPr>
        <a:noFill/>
        <a:ln w="25400">
          <a:noFill/>
        </a:ln>
      </c:spPr>
    </c:title>
    <c:autoTitleDeleted val="0"/>
    <c:plotArea>
      <c:layout/>
      <c:barChart>
        <c:barDir val="col"/>
        <c:grouping val="clustered"/>
        <c:varyColors val="0"/>
        <c:ser>
          <c:idx val="0"/>
          <c:order val="0"/>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Resultat!$F$5:$F$24</c:f>
            </c:numRef>
          </c:val>
          <c:extLst>
            <c:ext xmlns:c16="http://schemas.microsoft.com/office/drawing/2014/chart" uri="{C3380CC4-5D6E-409C-BE32-E72D297353CC}">
              <c16:uniqueId val="{00000000-EF70-4827-9857-21530D39E337}"/>
            </c:ext>
          </c:extLst>
        </c:ser>
        <c:dLbls>
          <c:showLegendKey val="0"/>
          <c:showVal val="0"/>
          <c:showCatName val="0"/>
          <c:showSerName val="0"/>
          <c:showPercent val="0"/>
          <c:showBubbleSize val="0"/>
        </c:dLbls>
        <c:gapWidth val="150"/>
        <c:axId val="425204304"/>
        <c:axId val="1"/>
      </c:barChart>
      <c:catAx>
        <c:axId val="425204304"/>
        <c:scaling>
          <c:orientation val="minMax"/>
        </c:scaling>
        <c:delete val="0"/>
        <c:axPos val="b"/>
        <c:title>
          <c:tx>
            <c:rich>
              <a:bodyPr/>
              <a:lstStyle/>
              <a:p>
                <a:pPr>
                  <a:defRPr sz="225" b="1" i="0" u="none" strike="noStrike" baseline="0">
                    <a:solidFill>
                      <a:srgbClr val="000000"/>
                    </a:solidFill>
                    <a:latin typeface="Arial"/>
                    <a:ea typeface="Arial"/>
                    <a:cs typeface="Arial"/>
                  </a:defRPr>
                </a:pPr>
                <a:r>
                  <a:rPr lang="sv-SE"/>
                  <a:t>Skadehändelse (löpnummer)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
        <c:crossesAt val="6"/>
        <c:auto val="1"/>
        <c:lblAlgn val="ctr"/>
        <c:lblOffset val="100"/>
        <c:tickMarkSkip val="1"/>
        <c:noMultiLvlLbl val="0"/>
      </c:catAx>
      <c:valAx>
        <c:axId val="1"/>
        <c:scaling>
          <c:orientation val="minMax"/>
          <c:max val="42"/>
          <c:min val="6"/>
        </c:scaling>
        <c:delete val="0"/>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Miljöskada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425204304"/>
        <c:crosses val="autoZero"/>
        <c:crossBetween val="between"/>
        <c:majorUnit val="2"/>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sv-SE"/>
              <a:t>Osäkerhet </a:t>
            </a:r>
          </a:p>
        </c:rich>
      </c:tx>
      <c:layout>
        <c:manualLayout>
          <c:xMode val="edge"/>
          <c:yMode val="edge"/>
          <c:x val="0.44117647058823534"/>
          <c:y val="3.0844155844155844E-2"/>
        </c:manualLayout>
      </c:layout>
      <c:overlay val="0"/>
      <c:spPr>
        <a:noFill/>
        <a:ln w="25400">
          <a:noFill/>
        </a:ln>
      </c:spPr>
    </c:title>
    <c:autoTitleDeleted val="0"/>
    <c:plotArea>
      <c:layout>
        <c:manualLayout>
          <c:layoutTarget val="inner"/>
          <c:xMode val="edge"/>
          <c:yMode val="edge"/>
          <c:x val="0.10294117647058824"/>
          <c:y val="0.15259752355602199"/>
          <c:w val="0.87782805429864263"/>
          <c:h val="0.69480574555295127"/>
        </c:manualLayout>
      </c:layout>
      <c:barChart>
        <c:barDir val="col"/>
        <c:grouping val="clustered"/>
        <c:varyColors val="0"/>
        <c:ser>
          <c:idx val="0"/>
          <c:order val="0"/>
          <c:tx>
            <c:strRef>
              <c:f>Resultat!$C$4</c:f>
              <c:strCache>
                <c:ptCount val="1"/>
                <c:pt idx="0">
                  <c:v>Osäkerhetspoäng</c:v>
                </c:pt>
              </c:strCache>
            </c:strRef>
          </c:tx>
          <c:spPr>
            <a:solidFill>
              <a:srgbClr val="9999FF"/>
            </a:solidFill>
            <a:ln w="12700">
              <a:solidFill>
                <a:srgbClr val="000000"/>
              </a:solidFill>
              <a:prstDash val="solid"/>
            </a:ln>
          </c:spPr>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Resultat!$C$5:$C$24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F14A-41E3-80E5-DC0D46F6613A}"/>
            </c:ext>
          </c:extLst>
        </c:ser>
        <c:dLbls>
          <c:showLegendKey val="0"/>
          <c:showVal val="0"/>
          <c:showCatName val="0"/>
          <c:showSerName val="0"/>
          <c:showPercent val="0"/>
          <c:showBubbleSize val="0"/>
        </c:dLbls>
        <c:gapWidth val="150"/>
        <c:axId val="425209224"/>
        <c:axId val="1"/>
      </c:barChart>
      <c:catAx>
        <c:axId val="425209224"/>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sv-SE"/>
                  <a:t>Skadehändelse (löpnummer)</a:t>
                </a:r>
              </a:p>
            </c:rich>
          </c:tx>
          <c:layout>
            <c:manualLayout>
              <c:xMode val="edge"/>
              <c:yMode val="edge"/>
              <c:x val="0.38800904977375572"/>
              <c:y val="0.918831807955823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sv-SE"/>
          </a:p>
        </c:txPr>
        <c:crossAx val="1"/>
        <c:crossesAt val="6"/>
        <c:auto val="1"/>
        <c:lblAlgn val="ctr"/>
        <c:lblOffset val="100"/>
        <c:tickLblSkip val="1"/>
        <c:tickMarkSkip val="1"/>
        <c:noMultiLvlLbl val="0"/>
      </c:catAx>
      <c:valAx>
        <c:axId val="1"/>
        <c:scaling>
          <c:orientation val="minMax"/>
          <c:max val="18"/>
          <c:min val="6"/>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sv-SE"/>
                  <a:t>Osäkerhet</a:t>
                </a:r>
              </a:p>
            </c:rich>
          </c:tx>
          <c:layout>
            <c:manualLayout>
              <c:xMode val="edge"/>
              <c:yMode val="edge"/>
              <c:x val="2.1493212669683258E-2"/>
              <c:y val="0.4172082182908954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sv-SE"/>
          </a:p>
        </c:txPr>
        <c:crossAx val="425209224"/>
        <c:crosses val="autoZero"/>
        <c:crossBetween val="between"/>
        <c:majorUnit val="4"/>
        <c:minorUnit val="2"/>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sv-SE"/>
              <a:t>Osäkerhet med hänsyn till skadereduktion</a:t>
            </a:r>
          </a:p>
        </c:rich>
      </c:tx>
      <c:overlay val="0"/>
      <c:spPr>
        <a:noFill/>
        <a:ln w="25400">
          <a:noFill/>
        </a:ln>
      </c:spPr>
    </c:title>
    <c:autoTitleDeleted val="0"/>
    <c:plotArea>
      <c:layout/>
      <c:barChart>
        <c:barDir val="col"/>
        <c:grouping val="clustered"/>
        <c:varyColors val="0"/>
        <c:ser>
          <c:idx val="0"/>
          <c:order val="0"/>
          <c:tx>
            <c:strRef>
              <c:f>Resultat!$G$4</c:f>
              <c:strCache>
                <c:ptCount val="1"/>
                <c:pt idx="0">
                  <c:v>Osäkerhetspoäng med skadereduktion</c:v>
                </c:pt>
              </c:strCache>
            </c:strRef>
          </c:tx>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Resultat!$G$5:$G$24</c:f>
            </c:numRef>
          </c:val>
          <c:extLst>
            <c:ext xmlns:c16="http://schemas.microsoft.com/office/drawing/2014/chart" uri="{C3380CC4-5D6E-409C-BE32-E72D297353CC}">
              <c16:uniqueId val="{00000000-AFD5-4F8F-AA7E-5154D0DB5E28}"/>
            </c:ext>
          </c:extLst>
        </c:ser>
        <c:dLbls>
          <c:showLegendKey val="0"/>
          <c:showVal val="0"/>
          <c:showCatName val="0"/>
          <c:showSerName val="0"/>
          <c:showPercent val="0"/>
          <c:showBubbleSize val="0"/>
        </c:dLbls>
        <c:gapWidth val="150"/>
        <c:axId val="425202992"/>
        <c:axId val="1"/>
      </c:barChart>
      <c:catAx>
        <c:axId val="425202992"/>
        <c:scaling>
          <c:orientation val="minMax"/>
        </c:scaling>
        <c:delete val="0"/>
        <c:axPos val="b"/>
        <c:title>
          <c:tx>
            <c:rich>
              <a:bodyPr/>
              <a:lstStyle/>
              <a:p>
                <a:pPr>
                  <a:defRPr sz="225" b="1" i="0" u="none" strike="noStrike" baseline="0">
                    <a:solidFill>
                      <a:srgbClr val="000000"/>
                    </a:solidFill>
                    <a:latin typeface="Arial"/>
                    <a:ea typeface="Arial"/>
                    <a:cs typeface="Arial"/>
                  </a:defRPr>
                </a:pPr>
                <a:r>
                  <a:rPr lang="sv-SE"/>
                  <a:t>Skadehändelse (löpnummer)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
        <c:crossesAt val="6"/>
        <c:auto val="1"/>
        <c:lblAlgn val="ctr"/>
        <c:lblOffset val="100"/>
        <c:tickMarkSkip val="1"/>
        <c:noMultiLvlLbl val="0"/>
      </c:catAx>
      <c:valAx>
        <c:axId val="1"/>
        <c:scaling>
          <c:orientation val="minMax"/>
          <c:max val="18"/>
          <c:min val="6"/>
        </c:scaling>
        <c:delete val="0"/>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Osäkerhet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425202992"/>
        <c:crosses val="autoZero"/>
        <c:crossBetween val="between"/>
        <c:majorUnit val="4"/>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sv-SE"/>
              <a:t>Osäkerhet utan och med hänsyn till skadereduktion</a:t>
            </a:r>
          </a:p>
        </c:rich>
      </c:tx>
      <c:overlay val="0"/>
      <c:spPr>
        <a:noFill/>
        <a:ln w="25400">
          <a:noFill/>
        </a:ln>
      </c:spPr>
    </c:title>
    <c:autoTitleDeleted val="0"/>
    <c:plotArea>
      <c:layout/>
      <c:barChart>
        <c:barDir val="col"/>
        <c:grouping val="clustered"/>
        <c:varyColors val="0"/>
        <c:ser>
          <c:idx val="0"/>
          <c:order val="0"/>
          <c:tx>
            <c:strRef>
              <c:f>Resultat!$C$4</c:f>
              <c:strCache>
                <c:ptCount val="1"/>
                <c:pt idx="0">
                  <c:v>Osäkerhetspoäng</c:v>
                </c:pt>
              </c:strCache>
            </c:strRef>
          </c:tx>
          <c:spPr>
            <a:solidFill>
              <a:srgbClr val="9999FF"/>
            </a:solidFill>
            <a:ln w="12700">
              <a:solidFill>
                <a:srgbClr val="000000"/>
              </a:solidFill>
              <a:prstDash val="solid"/>
            </a:ln>
          </c:spPr>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Resultat!$C$5:$C$24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F920-4E91-9E5D-4634CE2539FA}"/>
            </c:ext>
          </c:extLst>
        </c:ser>
        <c:ser>
          <c:idx val="1"/>
          <c:order val="1"/>
          <c:tx>
            <c:strRef>
              <c:f>Resultat!$G$4</c:f>
              <c:strCache>
                <c:ptCount val="1"/>
                <c:pt idx="0">
                  <c:v>Osäkerhetspoäng med skadereduktion</c:v>
                </c:pt>
              </c:strCache>
            </c:strRef>
          </c:tx>
          <c:invertIfNegative val="0"/>
          <c:cat>
            <c:numRef>
              <c:f>'Uppskattning av miljöskada'!$A$5:$A$24</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Resultat!$G$5:$G$24</c:f>
            </c:numRef>
          </c:val>
          <c:extLst>
            <c:ext xmlns:c16="http://schemas.microsoft.com/office/drawing/2014/chart" uri="{C3380CC4-5D6E-409C-BE32-E72D297353CC}">
              <c16:uniqueId val="{00000001-F920-4E91-9E5D-4634CE2539FA}"/>
            </c:ext>
          </c:extLst>
        </c:ser>
        <c:dLbls>
          <c:showLegendKey val="0"/>
          <c:showVal val="0"/>
          <c:showCatName val="0"/>
          <c:showSerName val="0"/>
          <c:showPercent val="0"/>
          <c:showBubbleSize val="0"/>
        </c:dLbls>
        <c:gapWidth val="150"/>
        <c:axId val="425651504"/>
        <c:axId val="1"/>
      </c:barChart>
      <c:catAx>
        <c:axId val="425651504"/>
        <c:scaling>
          <c:orientation val="minMax"/>
        </c:scaling>
        <c:delete val="0"/>
        <c:axPos val="b"/>
        <c:title>
          <c:tx>
            <c:rich>
              <a:bodyPr/>
              <a:lstStyle/>
              <a:p>
                <a:pPr>
                  <a:defRPr sz="225" b="1" i="0" u="none" strike="noStrike" baseline="0">
                    <a:solidFill>
                      <a:srgbClr val="000000"/>
                    </a:solidFill>
                    <a:latin typeface="Arial"/>
                    <a:ea typeface="Arial"/>
                    <a:cs typeface="Arial"/>
                  </a:defRPr>
                </a:pPr>
                <a:r>
                  <a:rPr lang="sv-SE"/>
                  <a:t>Skadehändelse (löpnummer)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1"/>
        <c:crossesAt val="6"/>
        <c:auto val="1"/>
        <c:lblAlgn val="ctr"/>
        <c:lblOffset val="100"/>
        <c:tickLblSkip val="1"/>
        <c:tickMarkSkip val="1"/>
        <c:noMultiLvlLbl val="0"/>
      </c:catAx>
      <c:valAx>
        <c:axId val="1"/>
        <c:scaling>
          <c:orientation val="minMax"/>
          <c:max val="18"/>
          <c:min val="6"/>
        </c:scaling>
        <c:delete val="0"/>
        <c:axPos val="l"/>
        <c:majorGridlines>
          <c:spPr>
            <a:ln w="3175">
              <a:solidFill>
                <a:srgbClr val="000000"/>
              </a:solidFill>
              <a:prstDash val="solid"/>
            </a:ln>
          </c:spPr>
        </c:majorGridlines>
        <c:title>
          <c:tx>
            <c:rich>
              <a:bodyPr/>
              <a:lstStyle/>
              <a:p>
                <a:pPr>
                  <a:defRPr sz="225" b="1" i="0" u="none" strike="noStrike" baseline="0">
                    <a:solidFill>
                      <a:srgbClr val="000000"/>
                    </a:solidFill>
                    <a:latin typeface="Arial"/>
                    <a:ea typeface="Arial"/>
                    <a:cs typeface="Arial"/>
                  </a:defRPr>
                </a:pPr>
                <a:r>
                  <a:rPr lang="sv-SE"/>
                  <a:t>Osäkerhet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sv-SE"/>
          </a:p>
        </c:txPr>
        <c:crossAx val="425651504"/>
        <c:crosses val="autoZero"/>
        <c:crossBetween val="between"/>
        <c:majorUnit val="4"/>
        <c:minorUnit val="2"/>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Arial"/>
              <a:ea typeface="Arial"/>
              <a:cs typeface="Arial"/>
            </a:defRPr>
          </a:pPr>
          <a:endParaRPr lang="sv-S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22860</xdr:rowOff>
    </xdr:from>
    <xdr:to>
      <xdr:col>11</xdr:col>
      <xdr:colOff>0</xdr:colOff>
      <xdr:row>30</xdr:row>
      <xdr:rowOff>7620</xdr:rowOff>
    </xdr:to>
    <xdr:graphicFrame macro="">
      <xdr:nvGraphicFramePr>
        <xdr:cNvPr id="4103"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152400</xdr:rowOff>
    </xdr:from>
    <xdr:to>
      <xdr:col>13</xdr:col>
      <xdr:colOff>22860</xdr:colOff>
      <xdr:row>89</xdr:row>
      <xdr:rowOff>160020</xdr:rowOff>
    </xdr:to>
    <xdr:graphicFrame macro="">
      <xdr:nvGraphicFramePr>
        <xdr:cNvPr id="4104"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152400</xdr:rowOff>
    </xdr:from>
    <xdr:to>
      <xdr:col>10</xdr:col>
      <xdr:colOff>594360</xdr:colOff>
      <xdr:row>60</xdr:row>
      <xdr:rowOff>7620</xdr:rowOff>
    </xdr:to>
    <xdr:graphicFrame macro="">
      <xdr:nvGraphicFramePr>
        <xdr:cNvPr id="4105"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2</xdr:row>
      <xdr:rowOff>0</xdr:rowOff>
    </xdr:from>
    <xdr:to>
      <xdr:col>25</xdr:col>
      <xdr:colOff>30480</xdr:colOff>
      <xdr:row>30</xdr:row>
      <xdr:rowOff>0</xdr:rowOff>
    </xdr:to>
    <xdr:graphicFrame macro="">
      <xdr:nvGraphicFramePr>
        <xdr:cNvPr id="4106"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32</xdr:row>
      <xdr:rowOff>0</xdr:rowOff>
    </xdr:from>
    <xdr:to>
      <xdr:col>25</xdr:col>
      <xdr:colOff>7620</xdr:colOff>
      <xdr:row>60</xdr:row>
      <xdr:rowOff>30480</xdr:rowOff>
    </xdr:to>
    <xdr:graphicFrame macro="">
      <xdr:nvGraphicFramePr>
        <xdr:cNvPr id="4107"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62</xdr:row>
      <xdr:rowOff>0</xdr:rowOff>
    </xdr:from>
    <xdr:to>
      <xdr:col>27</xdr:col>
      <xdr:colOff>45720</xdr:colOff>
      <xdr:row>90</xdr:row>
      <xdr:rowOff>7620</xdr:rowOff>
    </xdr:to>
    <xdr:graphicFrame macro="">
      <xdr:nvGraphicFramePr>
        <xdr:cNvPr id="4108"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4"/>
  <sheetViews>
    <sheetView tabSelected="1" workbookViewId="0">
      <selection activeCell="AE5" sqref="AE5"/>
    </sheetView>
  </sheetViews>
  <sheetFormatPr defaultRowHeight="13.2" x14ac:dyDescent="0.25"/>
  <cols>
    <col min="1" max="1" width="4.33203125" style="2" customWidth="1"/>
    <col min="2" max="2" width="7.6640625" style="2" customWidth="1"/>
    <col min="3" max="3" width="55.109375" style="2" customWidth="1"/>
    <col min="4" max="5" width="3.6640625" style="2" customWidth="1"/>
    <col min="6" max="6" width="3.5546875" style="2" hidden="1" customWidth="1"/>
    <col min="7" max="7" width="3.6640625" style="2" hidden="1" customWidth="1"/>
    <col min="8" max="8" width="32.109375" style="2" customWidth="1"/>
    <col min="9" max="10" width="3.6640625" style="2" customWidth="1"/>
    <col min="11" max="11" width="32.109375" style="2" customWidth="1"/>
    <col min="12" max="12" width="3.5546875" style="2" customWidth="1"/>
    <col min="13" max="13" width="3.6640625" style="2" hidden="1" customWidth="1"/>
    <col min="14" max="14" width="3.6640625" style="2" customWidth="1"/>
    <col min="15" max="15" width="0.109375" style="2" customWidth="1"/>
    <col min="16" max="16" width="3.6640625" style="2" customWidth="1"/>
    <col min="17" max="17" width="3.6640625" style="2" hidden="1" customWidth="1"/>
    <col min="18" max="18" width="3.6640625" style="2" customWidth="1"/>
    <col min="19" max="19" width="3.6640625" style="2" hidden="1" customWidth="1"/>
    <col min="20" max="20" width="3.6640625" style="2" customWidth="1"/>
    <col min="21" max="21" width="3.6640625" style="2" hidden="1" customWidth="1"/>
    <col min="22" max="22" width="32.109375" style="2" customWidth="1"/>
    <col min="23" max="23" width="3.6640625" style="2" customWidth="1"/>
    <col min="24" max="24" width="3.5546875" style="2" customWidth="1"/>
    <col min="25" max="26" width="3.6640625" style="2" hidden="1" customWidth="1"/>
    <col min="27" max="27" width="38.109375" style="2" customWidth="1"/>
    <col min="28" max="29" width="3.6640625" style="2" customWidth="1"/>
    <col min="30" max="30" width="42.109375" style="2" customWidth="1"/>
    <col min="31" max="31" width="4" style="2" customWidth="1"/>
    <col min="32" max="32" width="3.6640625" style="2" customWidth="1"/>
    <col min="33" max="33" width="40.33203125" style="2" customWidth="1"/>
  </cols>
  <sheetData>
    <row r="1" spans="1:33" ht="15.6" x14ac:dyDescent="0.3">
      <c r="A1" s="104" t="s">
        <v>26</v>
      </c>
      <c r="B1" s="104"/>
      <c r="C1" s="105"/>
      <c r="D1" s="105"/>
      <c r="E1" s="105"/>
      <c r="F1" s="105"/>
      <c r="G1" s="105"/>
      <c r="H1" s="105"/>
      <c r="I1" s="105"/>
      <c r="J1" s="105"/>
      <c r="K1" s="105"/>
    </row>
    <row r="2" spans="1:33" ht="21" x14ac:dyDescent="0.4">
      <c r="A2" s="1"/>
      <c r="B2" s="1"/>
    </row>
    <row r="3" spans="1:33" ht="14.4" thickBot="1" x14ac:dyDescent="0.3">
      <c r="A3" s="3"/>
      <c r="B3" s="3"/>
      <c r="C3" s="3"/>
      <c r="D3" s="4" t="s">
        <v>102</v>
      </c>
      <c r="E3" s="3"/>
      <c r="F3" s="3"/>
      <c r="G3" s="3"/>
      <c r="H3" s="3"/>
      <c r="I3" s="4" t="s">
        <v>95</v>
      </c>
      <c r="J3" s="3"/>
      <c r="K3" s="3"/>
      <c r="L3" s="4" t="s">
        <v>101</v>
      </c>
      <c r="M3" s="4"/>
      <c r="N3" s="3"/>
      <c r="O3" s="3"/>
      <c r="P3" s="3"/>
      <c r="Q3" s="3"/>
      <c r="R3" s="3"/>
      <c r="S3" s="3"/>
      <c r="T3" s="3"/>
      <c r="U3" s="3"/>
      <c r="V3" s="3"/>
      <c r="W3" s="4" t="s">
        <v>58</v>
      </c>
      <c r="X3" s="3"/>
      <c r="Y3" s="3"/>
      <c r="Z3" s="3"/>
      <c r="AA3" s="3"/>
      <c r="AB3" s="4" t="s">
        <v>96</v>
      </c>
      <c r="AC3" s="3"/>
      <c r="AD3" s="3"/>
      <c r="AE3" s="4" t="s">
        <v>100</v>
      </c>
      <c r="AF3" s="3"/>
      <c r="AG3" s="3"/>
    </row>
    <row r="4" spans="1:33" ht="180" customHeight="1" thickBot="1" x14ac:dyDescent="0.3">
      <c r="A4" s="108" t="s">
        <v>1</v>
      </c>
      <c r="B4" s="109" t="s">
        <v>2</v>
      </c>
      <c r="C4" s="5" t="s">
        <v>3</v>
      </c>
      <c r="D4" s="6" t="s">
        <v>94</v>
      </c>
      <c r="E4" s="6" t="s">
        <v>4</v>
      </c>
      <c r="F4" s="7" t="s">
        <v>5</v>
      </c>
      <c r="G4" s="7" t="s">
        <v>6</v>
      </c>
      <c r="H4" s="8" t="s">
        <v>7</v>
      </c>
      <c r="I4" s="9" t="s">
        <v>95</v>
      </c>
      <c r="J4" s="9" t="s">
        <v>8</v>
      </c>
      <c r="K4" s="10" t="s">
        <v>7</v>
      </c>
      <c r="L4" s="11" t="s">
        <v>9</v>
      </c>
      <c r="M4" s="12" t="s">
        <v>10</v>
      </c>
      <c r="N4" s="11" t="s">
        <v>11</v>
      </c>
      <c r="O4" s="12" t="s">
        <v>12</v>
      </c>
      <c r="P4" s="11" t="s">
        <v>13</v>
      </c>
      <c r="Q4" s="12" t="s">
        <v>14</v>
      </c>
      <c r="R4" s="11" t="s">
        <v>15</v>
      </c>
      <c r="S4" s="12" t="s">
        <v>16</v>
      </c>
      <c r="T4" s="11" t="s">
        <v>17</v>
      </c>
      <c r="U4" s="12" t="s">
        <v>18</v>
      </c>
      <c r="V4" s="13" t="s">
        <v>7</v>
      </c>
      <c r="W4" s="14" t="s">
        <v>0</v>
      </c>
      <c r="X4" s="14" t="s">
        <v>19</v>
      </c>
      <c r="Y4" s="15" t="s">
        <v>20</v>
      </c>
      <c r="Z4" s="15" t="s">
        <v>21</v>
      </c>
      <c r="AA4" s="16" t="s">
        <v>7</v>
      </c>
      <c r="AB4" s="17" t="s">
        <v>97</v>
      </c>
      <c r="AC4" s="17" t="s">
        <v>99</v>
      </c>
      <c r="AD4" s="18" t="s">
        <v>7</v>
      </c>
      <c r="AE4" s="19" t="s">
        <v>98</v>
      </c>
      <c r="AF4" s="19" t="s">
        <v>93</v>
      </c>
      <c r="AG4" s="20" t="s">
        <v>7</v>
      </c>
    </row>
    <row r="5" spans="1:33" x14ac:dyDescent="0.25">
      <c r="A5" s="49">
        <v>1</v>
      </c>
      <c r="B5" s="49"/>
      <c r="C5" s="49"/>
      <c r="D5" s="50"/>
      <c r="E5" s="50"/>
      <c r="F5" s="51"/>
      <c r="G5" s="51"/>
      <c r="H5" s="52"/>
      <c r="I5" s="53"/>
      <c r="J5" s="54"/>
      <c r="K5" s="55"/>
      <c r="L5" s="56"/>
      <c r="M5" s="57"/>
      <c r="N5" s="56"/>
      <c r="O5" s="57"/>
      <c r="P5" s="56"/>
      <c r="Q5" s="57"/>
      <c r="R5" s="83" t="str">
        <f t="shared" ref="R5:R24" si="0">IF(SUM(L5+N5+P5)&gt;0,SUM(L5+N5+P5-2),"")</f>
        <v/>
      </c>
      <c r="S5" s="84" t="str">
        <f t="shared" ref="S5:S24" si="1">IF(SUM(M5+O5+Q5)&gt;0,SUM(M5+O5+Q5-2),"")</f>
        <v/>
      </c>
      <c r="T5" s="59"/>
      <c r="U5" s="60"/>
      <c r="V5" s="61"/>
      <c r="W5" s="62"/>
      <c r="X5" s="63"/>
      <c r="Y5" s="64"/>
      <c r="Z5" s="65"/>
      <c r="AA5" s="66"/>
      <c r="AB5" s="67"/>
      <c r="AC5" s="68"/>
      <c r="AD5" s="69"/>
      <c r="AE5" s="70"/>
      <c r="AF5" s="71"/>
      <c r="AG5" s="72"/>
    </row>
    <row r="6" spans="1:33" x14ac:dyDescent="0.25">
      <c r="A6" s="24">
        <v>2</v>
      </c>
      <c r="B6" s="24"/>
      <c r="C6" s="24"/>
      <c r="D6" s="75"/>
      <c r="E6" s="75"/>
      <c r="F6" s="76"/>
      <c r="G6" s="76"/>
      <c r="H6" s="77"/>
      <c r="I6" s="78"/>
      <c r="J6" s="79"/>
      <c r="K6" s="80"/>
      <c r="L6" s="81"/>
      <c r="M6" s="82"/>
      <c r="N6" s="81"/>
      <c r="O6" s="82"/>
      <c r="P6" s="81"/>
      <c r="Q6" s="82"/>
      <c r="R6" s="83" t="str">
        <f t="shared" si="0"/>
        <v/>
      </c>
      <c r="S6" s="84" t="str">
        <f t="shared" si="1"/>
        <v/>
      </c>
      <c r="T6" s="85"/>
      <c r="U6" s="86"/>
      <c r="V6" s="87"/>
      <c r="W6" s="88"/>
      <c r="X6" s="89"/>
      <c r="Y6" s="90"/>
      <c r="Z6" s="91"/>
      <c r="AA6" s="92"/>
      <c r="AB6" s="93"/>
      <c r="AC6" s="94"/>
      <c r="AD6" s="95"/>
      <c r="AE6" s="96"/>
      <c r="AF6" s="97"/>
      <c r="AG6" s="98"/>
    </row>
    <row r="7" spans="1:33" x14ac:dyDescent="0.25">
      <c r="A7" s="24">
        <v>3</v>
      </c>
      <c r="B7" s="24"/>
      <c r="C7" s="24"/>
      <c r="D7" s="75"/>
      <c r="E7" s="75"/>
      <c r="F7" s="76"/>
      <c r="G7" s="76"/>
      <c r="H7" s="77"/>
      <c r="I7" s="78"/>
      <c r="J7" s="79"/>
      <c r="K7" s="80"/>
      <c r="L7" s="81"/>
      <c r="M7" s="82"/>
      <c r="N7" s="81"/>
      <c r="O7" s="82"/>
      <c r="P7" s="81"/>
      <c r="Q7" s="82"/>
      <c r="R7" s="83" t="str">
        <f t="shared" si="0"/>
        <v/>
      </c>
      <c r="S7" s="84" t="str">
        <f t="shared" si="1"/>
        <v/>
      </c>
      <c r="T7" s="85"/>
      <c r="U7" s="86"/>
      <c r="V7" s="87"/>
      <c r="W7" s="88"/>
      <c r="X7" s="89"/>
      <c r="Y7" s="90"/>
      <c r="Z7" s="91"/>
      <c r="AA7" s="92"/>
      <c r="AB7" s="93"/>
      <c r="AC7" s="94"/>
      <c r="AD7" s="95"/>
      <c r="AE7" s="96"/>
      <c r="AF7" s="97"/>
      <c r="AG7" s="98"/>
    </row>
    <row r="8" spans="1:33" x14ac:dyDescent="0.25">
      <c r="A8" s="24">
        <v>4</v>
      </c>
      <c r="B8" s="24"/>
      <c r="C8" s="24"/>
      <c r="D8" s="75"/>
      <c r="E8" s="75"/>
      <c r="F8" s="76"/>
      <c r="G8" s="76"/>
      <c r="H8" s="77"/>
      <c r="I8" s="78"/>
      <c r="J8" s="79"/>
      <c r="K8" s="80"/>
      <c r="L8" s="81"/>
      <c r="M8" s="82"/>
      <c r="N8" s="81"/>
      <c r="O8" s="82"/>
      <c r="P8" s="81"/>
      <c r="Q8" s="82"/>
      <c r="R8" s="83" t="str">
        <f t="shared" si="0"/>
        <v/>
      </c>
      <c r="S8" s="84" t="str">
        <f t="shared" si="1"/>
        <v/>
      </c>
      <c r="T8" s="85"/>
      <c r="U8" s="86"/>
      <c r="V8" s="87"/>
      <c r="W8" s="88"/>
      <c r="X8" s="89"/>
      <c r="Y8" s="90"/>
      <c r="Z8" s="91"/>
      <c r="AA8" s="92"/>
      <c r="AB8" s="93"/>
      <c r="AC8" s="94"/>
      <c r="AD8" s="95"/>
      <c r="AE8" s="96"/>
      <c r="AF8" s="97"/>
      <c r="AG8" s="98"/>
    </row>
    <row r="9" spans="1:33" x14ac:dyDescent="0.25">
      <c r="A9" s="24">
        <v>5</v>
      </c>
      <c r="B9" s="24"/>
      <c r="C9" s="24"/>
      <c r="D9" s="75"/>
      <c r="E9" s="75"/>
      <c r="F9" s="76"/>
      <c r="G9" s="76"/>
      <c r="H9" s="77"/>
      <c r="I9" s="78"/>
      <c r="J9" s="79"/>
      <c r="K9" s="80"/>
      <c r="L9" s="81"/>
      <c r="M9" s="82"/>
      <c r="N9" s="81"/>
      <c r="O9" s="82"/>
      <c r="P9" s="81"/>
      <c r="Q9" s="82"/>
      <c r="R9" s="83" t="str">
        <f t="shared" si="0"/>
        <v/>
      </c>
      <c r="S9" s="84" t="str">
        <f t="shared" si="1"/>
        <v/>
      </c>
      <c r="T9" s="85"/>
      <c r="U9" s="86"/>
      <c r="V9" s="87"/>
      <c r="W9" s="88"/>
      <c r="X9" s="89"/>
      <c r="Y9" s="90"/>
      <c r="Z9" s="91"/>
      <c r="AA9" s="92"/>
      <c r="AB9" s="93"/>
      <c r="AC9" s="94"/>
      <c r="AD9" s="95"/>
      <c r="AE9" s="96"/>
      <c r="AF9" s="97"/>
      <c r="AG9" s="98"/>
    </row>
    <row r="10" spans="1:33" x14ac:dyDescent="0.25">
      <c r="A10" s="24">
        <v>6</v>
      </c>
      <c r="B10" s="24"/>
      <c r="C10" s="24"/>
      <c r="D10" s="75"/>
      <c r="E10" s="75"/>
      <c r="F10" s="76"/>
      <c r="G10" s="76"/>
      <c r="H10" s="77"/>
      <c r="I10" s="78"/>
      <c r="J10" s="79"/>
      <c r="K10" s="80"/>
      <c r="L10" s="81"/>
      <c r="M10" s="82"/>
      <c r="N10" s="81"/>
      <c r="O10" s="82"/>
      <c r="P10" s="81"/>
      <c r="Q10" s="82"/>
      <c r="R10" s="83" t="str">
        <f t="shared" si="0"/>
        <v/>
      </c>
      <c r="S10" s="84" t="str">
        <f t="shared" si="1"/>
        <v/>
      </c>
      <c r="T10" s="85"/>
      <c r="U10" s="86"/>
      <c r="V10" s="87"/>
      <c r="W10" s="88"/>
      <c r="X10" s="89"/>
      <c r="Y10" s="90"/>
      <c r="Z10" s="91"/>
      <c r="AA10" s="92"/>
      <c r="AB10" s="93"/>
      <c r="AC10" s="94"/>
      <c r="AD10" s="95"/>
      <c r="AE10" s="96"/>
      <c r="AF10" s="97"/>
      <c r="AG10" s="98"/>
    </row>
    <row r="11" spans="1:33" x14ac:dyDescent="0.25">
      <c r="A11" s="24">
        <v>7</v>
      </c>
      <c r="B11" s="24"/>
      <c r="C11" s="24"/>
      <c r="D11" s="75"/>
      <c r="E11" s="75"/>
      <c r="F11" s="76"/>
      <c r="G11" s="76"/>
      <c r="H11" s="77"/>
      <c r="I11" s="78"/>
      <c r="J11" s="79"/>
      <c r="K11" s="80"/>
      <c r="L11" s="81"/>
      <c r="M11" s="82"/>
      <c r="N11" s="81"/>
      <c r="O11" s="82"/>
      <c r="P11" s="81"/>
      <c r="Q11" s="82"/>
      <c r="R11" s="83" t="str">
        <f t="shared" si="0"/>
        <v/>
      </c>
      <c r="S11" s="84" t="str">
        <f t="shared" si="1"/>
        <v/>
      </c>
      <c r="T11" s="85"/>
      <c r="U11" s="86"/>
      <c r="V11" s="87"/>
      <c r="W11" s="88"/>
      <c r="X11" s="89"/>
      <c r="Y11" s="90"/>
      <c r="Z11" s="91"/>
      <c r="AA11" s="92"/>
      <c r="AB11" s="93"/>
      <c r="AC11" s="94"/>
      <c r="AD11" s="95"/>
      <c r="AE11" s="96"/>
      <c r="AF11" s="97"/>
      <c r="AG11" s="98"/>
    </row>
    <row r="12" spans="1:33" x14ac:dyDescent="0.25">
      <c r="A12" s="24">
        <v>8</v>
      </c>
      <c r="B12" s="24"/>
      <c r="C12" s="24"/>
      <c r="D12" s="75"/>
      <c r="E12" s="75"/>
      <c r="F12" s="76"/>
      <c r="G12" s="76"/>
      <c r="H12" s="77"/>
      <c r="I12" s="78"/>
      <c r="J12" s="79"/>
      <c r="K12" s="80"/>
      <c r="L12" s="81"/>
      <c r="M12" s="82"/>
      <c r="N12" s="81"/>
      <c r="O12" s="82"/>
      <c r="P12" s="81"/>
      <c r="Q12" s="82"/>
      <c r="R12" s="83" t="str">
        <f t="shared" si="0"/>
        <v/>
      </c>
      <c r="S12" s="84" t="str">
        <f t="shared" si="1"/>
        <v/>
      </c>
      <c r="T12" s="85"/>
      <c r="U12" s="86"/>
      <c r="V12" s="87"/>
      <c r="W12" s="88"/>
      <c r="X12" s="89"/>
      <c r="Y12" s="90"/>
      <c r="Z12" s="91"/>
      <c r="AA12" s="92"/>
      <c r="AB12" s="93"/>
      <c r="AC12" s="94"/>
      <c r="AD12" s="95"/>
      <c r="AE12" s="96"/>
      <c r="AF12" s="97"/>
      <c r="AG12" s="98"/>
    </row>
    <row r="13" spans="1:33" x14ac:dyDescent="0.25">
      <c r="A13" s="24">
        <v>9</v>
      </c>
      <c r="B13" s="24"/>
      <c r="C13" s="24"/>
      <c r="D13" s="75"/>
      <c r="E13" s="75"/>
      <c r="F13" s="76"/>
      <c r="G13" s="76"/>
      <c r="H13" s="77"/>
      <c r="I13" s="78"/>
      <c r="J13" s="79"/>
      <c r="K13" s="80"/>
      <c r="L13" s="81"/>
      <c r="M13" s="82"/>
      <c r="N13" s="81"/>
      <c r="O13" s="82"/>
      <c r="P13" s="81"/>
      <c r="Q13" s="82"/>
      <c r="R13" s="83" t="str">
        <f t="shared" si="0"/>
        <v/>
      </c>
      <c r="S13" s="84" t="str">
        <f t="shared" si="1"/>
        <v/>
      </c>
      <c r="T13" s="85"/>
      <c r="U13" s="86"/>
      <c r="V13" s="87"/>
      <c r="W13" s="88"/>
      <c r="X13" s="89"/>
      <c r="Y13" s="90"/>
      <c r="Z13" s="91"/>
      <c r="AA13" s="92"/>
      <c r="AB13" s="93"/>
      <c r="AC13" s="94"/>
      <c r="AD13" s="95"/>
      <c r="AE13" s="96"/>
      <c r="AF13" s="97"/>
      <c r="AG13" s="98"/>
    </row>
    <row r="14" spans="1:33" x14ac:dyDescent="0.25">
      <c r="A14" s="24">
        <v>10</v>
      </c>
      <c r="B14" s="24"/>
      <c r="C14" s="24"/>
      <c r="D14" s="75"/>
      <c r="E14" s="75"/>
      <c r="F14" s="76"/>
      <c r="G14" s="76"/>
      <c r="H14" s="77"/>
      <c r="I14" s="78"/>
      <c r="J14" s="79"/>
      <c r="K14" s="80"/>
      <c r="L14" s="81"/>
      <c r="M14" s="82"/>
      <c r="N14" s="81"/>
      <c r="O14" s="82"/>
      <c r="P14" s="81"/>
      <c r="Q14" s="82"/>
      <c r="R14" s="83" t="str">
        <f t="shared" si="0"/>
        <v/>
      </c>
      <c r="S14" s="84" t="str">
        <f t="shared" si="1"/>
        <v/>
      </c>
      <c r="T14" s="85"/>
      <c r="U14" s="86"/>
      <c r="V14" s="87"/>
      <c r="W14" s="88"/>
      <c r="X14" s="89"/>
      <c r="Y14" s="90"/>
      <c r="Z14" s="91"/>
      <c r="AA14" s="92"/>
      <c r="AB14" s="93"/>
      <c r="AC14" s="94"/>
      <c r="AD14" s="95"/>
      <c r="AE14" s="96"/>
      <c r="AF14" s="97"/>
      <c r="AG14" s="98"/>
    </row>
    <row r="15" spans="1:33" x14ac:dyDescent="0.25">
      <c r="A15" s="24">
        <v>11</v>
      </c>
      <c r="B15" s="24"/>
      <c r="C15" s="24"/>
      <c r="D15" s="75"/>
      <c r="E15" s="75"/>
      <c r="F15" s="76"/>
      <c r="G15" s="76"/>
      <c r="H15" s="77"/>
      <c r="I15" s="78"/>
      <c r="J15" s="79"/>
      <c r="K15" s="80"/>
      <c r="L15" s="81"/>
      <c r="M15" s="82"/>
      <c r="N15" s="81"/>
      <c r="O15" s="82"/>
      <c r="P15" s="81"/>
      <c r="Q15" s="82"/>
      <c r="R15" s="83" t="str">
        <f t="shared" si="0"/>
        <v/>
      </c>
      <c r="S15" s="84" t="str">
        <f t="shared" si="1"/>
        <v/>
      </c>
      <c r="T15" s="85"/>
      <c r="U15" s="86"/>
      <c r="V15" s="87"/>
      <c r="W15" s="88"/>
      <c r="X15" s="89"/>
      <c r="Y15" s="90"/>
      <c r="Z15" s="91"/>
      <c r="AA15" s="92"/>
      <c r="AB15" s="93"/>
      <c r="AC15" s="94"/>
      <c r="AD15" s="95"/>
      <c r="AE15" s="96"/>
      <c r="AF15" s="97"/>
      <c r="AG15" s="98"/>
    </row>
    <row r="16" spans="1:33" x14ac:dyDescent="0.25">
      <c r="A16" s="24">
        <v>12</v>
      </c>
      <c r="B16" s="24"/>
      <c r="C16" s="24"/>
      <c r="D16" s="75"/>
      <c r="E16" s="75"/>
      <c r="F16" s="76"/>
      <c r="G16" s="76"/>
      <c r="H16" s="77"/>
      <c r="I16" s="78"/>
      <c r="J16" s="79"/>
      <c r="K16" s="80"/>
      <c r="L16" s="81"/>
      <c r="M16" s="82"/>
      <c r="N16" s="81"/>
      <c r="O16" s="82"/>
      <c r="P16" s="81"/>
      <c r="Q16" s="82"/>
      <c r="R16" s="83" t="str">
        <f t="shared" si="0"/>
        <v/>
      </c>
      <c r="S16" s="84" t="str">
        <f t="shared" si="1"/>
        <v/>
      </c>
      <c r="T16" s="85"/>
      <c r="U16" s="86"/>
      <c r="V16" s="87"/>
      <c r="W16" s="88"/>
      <c r="X16" s="89"/>
      <c r="Y16" s="90"/>
      <c r="Z16" s="91"/>
      <c r="AA16" s="92"/>
      <c r="AB16" s="93"/>
      <c r="AC16" s="94"/>
      <c r="AD16" s="95"/>
      <c r="AE16" s="96"/>
      <c r="AF16" s="97"/>
      <c r="AG16" s="98"/>
    </row>
    <row r="17" spans="1:33" x14ac:dyDescent="0.25">
      <c r="A17" s="24">
        <v>13</v>
      </c>
      <c r="B17" s="24"/>
      <c r="C17" s="24"/>
      <c r="D17" s="75"/>
      <c r="E17" s="75"/>
      <c r="F17" s="76"/>
      <c r="G17" s="76"/>
      <c r="H17" s="77"/>
      <c r="I17" s="78"/>
      <c r="J17" s="79"/>
      <c r="K17" s="80"/>
      <c r="L17" s="81"/>
      <c r="M17" s="82"/>
      <c r="N17" s="81"/>
      <c r="O17" s="82"/>
      <c r="P17" s="81"/>
      <c r="Q17" s="82"/>
      <c r="R17" s="83" t="str">
        <f t="shared" si="0"/>
        <v/>
      </c>
      <c r="S17" s="84" t="str">
        <f t="shared" si="1"/>
        <v/>
      </c>
      <c r="T17" s="85"/>
      <c r="U17" s="86"/>
      <c r="V17" s="87"/>
      <c r="W17" s="88"/>
      <c r="X17" s="89"/>
      <c r="Y17" s="90"/>
      <c r="Z17" s="91"/>
      <c r="AA17" s="92"/>
      <c r="AB17" s="93"/>
      <c r="AC17" s="94"/>
      <c r="AD17" s="95"/>
      <c r="AE17" s="96"/>
      <c r="AF17" s="97"/>
      <c r="AG17" s="98"/>
    </row>
    <row r="18" spans="1:33" x14ac:dyDescent="0.25">
      <c r="A18" s="24">
        <v>14</v>
      </c>
      <c r="B18" s="24"/>
      <c r="C18" s="24"/>
      <c r="D18" s="75"/>
      <c r="E18" s="75"/>
      <c r="F18" s="76"/>
      <c r="G18" s="76"/>
      <c r="H18" s="77"/>
      <c r="I18" s="78"/>
      <c r="J18" s="79"/>
      <c r="K18" s="80"/>
      <c r="L18" s="81"/>
      <c r="M18" s="82"/>
      <c r="N18" s="81"/>
      <c r="O18" s="82"/>
      <c r="P18" s="81"/>
      <c r="Q18" s="82"/>
      <c r="R18" s="83" t="str">
        <f t="shared" si="0"/>
        <v/>
      </c>
      <c r="S18" s="84" t="str">
        <f t="shared" si="1"/>
        <v/>
      </c>
      <c r="T18" s="85"/>
      <c r="U18" s="86"/>
      <c r="V18" s="87"/>
      <c r="W18" s="88"/>
      <c r="X18" s="89"/>
      <c r="Y18" s="90"/>
      <c r="Z18" s="91"/>
      <c r="AA18" s="92"/>
      <c r="AB18" s="93"/>
      <c r="AC18" s="94"/>
      <c r="AD18" s="95"/>
      <c r="AE18" s="96"/>
      <c r="AF18" s="97"/>
      <c r="AG18" s="98"/>
    </row>
    <row r="19" spans="1:33" x14ac:dyDescent="0.25">
      <c r="A19" s="24">
        <v>15</v>
      </c>
      <c r="B19" s="24"/>
      <c r="C19" s="24"/>
      <c r="D19" s="75"/>
      <c r="E19" s="75"/>
      <c r="F19" s="76"/>
      <c r="G19" s="76"/>
      <c r="H19" s="77"/>
      <c r="I19" s="78"/>
      <c r="J19" s="79"/>
      <c r="K19" s="80"/>
      <c r="L19" s="81"/>
      <c r="M19" s="82"/>
      <c r="N19" s="81"/>
      <c r="O19" s="82"/>
      <c r="P19" s="81"/>
      <c r="Q19" s="82"/>
      <c r="R19" s="83" t="str">
        <f t="shared" si="0"/>
        <v/>
      </c>
      <c r="S19" s="84" t="str">
        <f t="shared" si="1"/>
        <v/>
      </c>
      <c r="T19" s="85"/>
      <c r="U19" s="86"/>
      <c r="V19" s="87"/>
      <c r="W19" s="88"/>
      <c r="X19" s="89"/>
      <c r="Y19" s="90"/>
      <c r="Z19" s="91"/>
      <c r="AA19" s="92"/>
      <c r="AB19" s="93"/>
      <c r="AC19" s="94"/>
      <c r="AD19" s="95"/>
      <c r="AE19" s="96"/>
      <c r="AF19" s="97"/>
      <c r="AG19" s="98"/>
    </row>
    <row r="20" spans="1:33" x14ac:dyDescent="0.25">
      <c r="A20" s="24">
        <v>16</v>
      </c>
      <c r="B20" s="24"/>
      <c r="C20" s="24"/>
      <c r="D20" s="75"/>
      <c r="E20" s="75"/>
      <c r="F20" s="76"/>
      <c r="G20" s="76"/>
      <c r="H20" s="77"/>
      <c r="I20" s="78"/>
      <c r="J20" s="79"/>
      <c r="K20" s="80"/>
      <c r="L20" s="81"/>
      <c r="M20" s="82"/>
      <c r="N20" s="81"/>
      <c r="O20" s="82"/>
      <c r="P20" s="81"/>
      <c r="Q20" s="82"/>
      <c r="R20" s="83" t="str">
        <f t="shared" si="0"/>
        <v/>
      </c>
      <c r="S20" s="84" t="str">
        <f t="shared" si="1"/>
        <v/>
      </c>
      <c r="T20" s="85"/>
      <c r="U20" s="86"/>
      <c r="V20" s="87"/>
      <c r="W20" s="88"/>
      <c r="X20" s="89"/>
      <c r="Y20" s="90"/>
      <c r="Z20" s="91"/>
      <c r="AA20" s="92"/>
      <c r="AB20" s="93"/>
      <c r="AC20" s="94"/>
      <c r="AD20" s="95"/>
      <c r="AE20" s="96"/>
      <c r="AF20" s="97"/>
      <c r="AG20" s="98"/>
    </row>
    <row r="21" spans="1:33" x14ac:dyDescent="0.25">
      <c r="A21" s="24">
        <v>17</v>
      </c>
      <c r="B21" s="24"/>
      <c r="C21" s="24"/>
      <c r="D21" s="75"/>
      <c r="E21" s="75"/>
      <c r="F21" s="76"/>
      <c r="G21" s="76"/>
      <c r="H21" s="77"/>
      <c r="I21" s="78"/>
      <c r="J21" s="79"/>
      <c r="K21" s="80"/>
      <c r="L21" s="81"/>
      <c r="M21" s="82"/>
      <c r="N21" s="81"/>
      <c r="O21" s="82"/>
      <c r="P21" s="81"/>
      <c r="Q21" s="82"/>
      <c r="R21" s="83" t="str">
        <f t="shared" si="0"/>
        <v/>
      </c>
      <c r="S21" s="84" t="str">
        <f t="shared" si="1"/>
        <v/>
      </c>
      <c r="T21" s="85"/>
      <c r="U21" s="86"/>
      <c r="V21" s="87"/>
      <c r="W21" s="88"/>
      <c r="X21" s="89"/>
      <c r="Y21" s="90"/>
      <c r="Z21" s="91"/>
      <c r="AA21" s="92"/>
      <c r="AB21" s="93"/>
      <c r="AC21" s="94"/>
      <c r="AD21" s="95"/>
      <c r="AE21" s="96"/>
      <c r="AF21" s="97"/>
      <c r="AG21" s="98"/>
    </row>
    <row r="22" spans="1:33" x14ac:dyDescent="0.25">
      <c r="A22" s="24">
        <v>18</v>
      </c>
      <c r="B22" s="24"/>
      <c r="C22" s="24"/>
      <c r="D22" s="75"/>
      <c r="E22" s="75"/>
      <c r="F22" s="76"/>
      <c r="G22" s="76"/>
      <c r="H22" s="77"/>
      <c r="I22" s="78"/>
      <c r="J22" s="79"/>
      <c r="K22" s="80"/>
      <c r="L22" s="81"/>
      <c r="M22" s="82"/>
      <c r="N22" s="81"/>
      <c r="O22" s="82"/>
      <c r="P22" s="81"/>
      <c r="Q22" s="82"/>
      <c r="R22" s="83" t="str">
        <f t="shared" si="0"/>
        <v/>
      </c>
      <c r="S22" s="84" t="str">
        <f t="shared" si="1"/>
        <v/>
      </c>
      <c r="T22" s="85"/>
      <c r="U22" s="86"/>
      <c r="V22" s="87"/>
      <c r="W22" s="88"/>
      <c r="X22" s="89"/>
      <c r="Y22" s="90"/>
      <c r="Z22" s="91"/>
      <c r="AA22" s="92"/>
      <c r="AB22" s="93"/>
      <c r="AC22" s="94"/>
      <c r="AD22" s="95"/>
      <c r="AE22" s="96"/>
      <c r="AF22" s="97"/>
      <c r="AG22" s="98"/>
    </row>
    <row r="23" spans="1:33" x14ac:dyDescent="0.25">
      <c r="A23" s="24">
        <v>19</v>
      </c>
      <c r="B23" s="24"/>
      <c r="C23" s="24"/>
      <c r="D23" s="75"/>
      <c r="E23" s="75"/>
      <c r="F23" s="76"/>
      <c r="G23" s="76"/>
      <c r="H23" s="77"/>
      <c r="I23" s="78"/>
      <c r="J23" s="79"/>
      <c r="K23" s="80"/>
      <c r="L23" s="81"/>
      <c r="M23" s="82"/>
      <c r="N23" s="81"/>
      <c r="O23" s="82"/>
      <c r="P23" s="81"/>
      <c r="Q23" s="82"/>
      <c r="R23" s="83" t="str">
        <f t="shared" si="0"/>
        <v/>
      </c>
      <c r="S23" s="84" t="str">
        <f t="shared" si="1"/>
        <v/>
      </c>
      <c r="T23" s="85"/>
      <c r="U23" s="86"/>
      <c r="V23" s="87"/>
      <c r="W23" s="88"/>
      <c r="X23" s="89"/>
      <c r="Y23" s="90"/>
      <c r="Z23" s="91"/>
      <c r="AA23" s="92"/>
      <c r="AB23" s="93"/>
      <c r="AC23" s="94"/>
      <c r="AD23" s="95"/>
      <c r="AE23" s="96"/>
      <c r="AF23" s="97"/>
      <c r="AG23" s="98"/>
    </row>
    <row r="24" spans="1:33" s="106" customFormat="1" ht="13.8" thickBot="1" x14ac:dyDescent="0.3">
      <c r="A24" s="25">
        <v>20</v>
      </c>
      <c r="B24" s="25"/>
      <c r="C24" s="25"/>
      <c r="D24" s="26"/>
      <c r="E24" s="26"/>
      <c r="F24" s="27"/>
      <c r="G24" s="27"/>
      <c r="H24" s="28"/>
      <c r="I24" s="29"/>
      <c r="J24" s="30"/>
      <c r="K24" s="31"/>
      <c r="L24" s="32"/>
      <c r="M24" s="33"/>
      <c r="N24" s="32"/>
      <c r="O24" s="33"/>
      <c r="P24" s="32"/>
      <c r="Q24" s="33"/>
      <c r="R24" s="101" t="str">
        <f t="shared" si="0"/>
        <v/>
      </c>
      <c r="S24" s="102" t="str">
        <f t="shared" si="1"/>
        <v/>
      </c>
      <c r="T24" s="34"/>
      <c r="U24" s="103"/>
      <c r="V24" s="35"/>
      <c r="W24" s="36"/>
      <c r="X24" s="37"/>
      <c r="Y24" s="38"/>
      <c r="Z24" s="39"/>
      <c r="AA24" s="40"/>
      <c r="AB24" s="41"/>
      <c r="AC24" s="42"/>
      <c r="AD24" s="43"/>
      <c r="AE24" s="44"/>
      <c r="AF24" s="45"/>
      <c r="AG24" s="46"/>
    </row>
  </sheetData>
  <dataConsolidate/>
  <phoneticPr fontId="8" type="noConversion"/>
  <dataValidations xWindow="1684" yWindow="659" count="17">
    <dataValidation type="whole" allowBlank="1" showInputMessage="1" showErrorMessage="1" errorTitle="Felaktigt värde" error="Endast 1, 2 eller 3 är tillåtna värden." promptTitle="Mata in värde för osäkerhet" prompt="Osäkerhet anges som ett värde 1-3. Inga andra värden är tillåtna. _x000a_Se kriterier för innebörden av de olika värdena för osäkerhet. _x000a_Sammanfattning av kriterier för osäkerhet:_x000a_1:  Liten osäkerhet. _x000a_2:  Måttlig osäkerhet. _x000a_3:  Stor osäkerhet. " sqref="T5:T24 AF5:AF24 AC5:AC24 Z5:Z24 X5:X24">
      <formula1>1</formula1>
      <formula2>3</formula2>
    </dataValidation>
    <dataValidation type="whole" allowBlank="1" showInputMessage="1" showErrorMessage="1" errorTitle="Felaktigt värde" error="Endast heltal 1-7 är tillåtna värden." promptTitle="Mata in värde för tid" prompt="Tid som miljöskadan kvarstår anges som ett värde 1-7. Inga andra värden är tillåtna. _x000a_Se kriterier för innebörden av de olika värdena för tid som miljöskadan kvarstår. " sqref="W5:W24">
      <formula1>1</formula1>
      <formula2>7</formula2>
    </dataValidation>
    <dataValidation type="whole" allowBlank="1" showInputMessage="1" showErrorMessage="1" errorTitle="Felaktigt värde" error="Endast 1, 2 eller 3 är tillåtna värden." promptTitle="Mata in värde för osäkerhet" prompt="Osäkerhet för reducerad utbredning anges som ett värde 1-3. Inga andra värden är tillåtna. Se kriterier för innebörden av osäkerhet. _x000a_Sammanfattning av kriterier för osäkerhet:_x000a_1:  Liten osäkerhet. _x000a_2:  Måttlig osäkerhet. _x000a_3:  Stor osäkerhet. " sqref="U5:U24">
      <formula1>1</formula1>
      <formula2>3</formula2>
    </dataValidation>
    <dataValidation type="whole" allowBlank="1" showInputMessage="1" showErrorMessage="1" errorTitle="Felaktigt värde" error="Endast heltal 1-7 är tillåtna värden." promptTitle="Mata in värde för tid" prompt="Reducerad tid som miljöskadan kvarstår anges som ett värde 1-7. Inga andra värden är tillåtna. _x000a_Se kriterier för innebörden av de olika värdena för tid som miljöskadan kvarstår. " sqref="Y5:Y24">
      <formula1>1</formula1>
      <formula2>7</formula2>
    </dataValidation>
    <dataValidation type="whole" allowBlank="1" showInputMessage="1" showErrorMessage="1" errorTitle="Felaktigt värde" error="Endast heltal 1-7 är tillåtna värden." promptTitle="Mata in värde för livsmiljön" prompt="Områdestyp avseende den mänskliga livsmijön anges som ett värde 1-7. Inga andra värden är tillåtna. _x000a_Se kriterier för innebörden av de olika värdena för livsmiljön. " sqref="AE5:AE24">
      <formula1>1</formula1>
      <formula2>7</formula2>
    </dataValidation>
    <dataValidation type="whole" allowBlank="1" showInputMessage="1" showErrorMessage="1" errorTitle="Felaktigt värde" error="Endast heltal 1-7 är tillåtna värden." promptTitle="Mata in värde för skyddsvärde" prompt="Ekologiskt skyddsvärde anges som ett värde 1-7. Inga andra värden är tillåtna. _x000a_Se kriterier för innebärden av de olika värdena för ekologiskt skyddsvärde. " sqref="AB5:AB24">
      <formula1>1</formula1>
      <formula2>7</formula2>
    </dataValidation>
    <dataValidation type="whole" allowBlank="1" showInputMessage="1" showErrorMessage="1" errorTitle="Felaktigt värde" error="Endast 1, 2 eller 3 är tillåtna värden." promptTitle="Reducerad utbredning ytvatten" prompt="Reducerad utbredning ytvatten anges som ett värde 1-3. _x000a_Inga andra värden är tillåtna. _x000a_Se kriterier för innebörden av de olika värdena för utbredning. " sqref="Q5:Q24">
      <formula1>1</formula1>
      <formula2>3</formula2>
    </dataValidation>
    <dataValidation type="whole" allowBlank="1" showInputMessage="1" showErrorMessage="1" errorTitle="Felaktigt värde" error="Endast 1, 2 eller 3 är tillåtna värden." promptTitle="Reducerad utbredning grundvatten" prompt="Reducerad utbredning grundvatten anges som ett värde 1-3. _x000a_Inga andra värden är tillåtna. _x000a_Se kriterier för innebörden av de olika värdena för utbredning. " sqref="O5:O24">
      <formula1>1</formula1>
      <formula2>3</formula2>
    </dataValidation>
    <dataValidation type="whole" allowBlank="1" showInputMessage="1" showErrorMessage="1" errorTitle="Felaktigt värde" error="Endast 1, 2 eller 3 är tillåtna värden." promptTitle="Reducerad utbredning markyta" prompt="Reducerad utbredning markyta anges som ett värde 1-3. _x000a_Inga andra värden är tillåtna. _x000a_Se kriterier för innebörden av de olika värdena för utbredning. " sqref="M5:M24">
      <formula1>1</formula1>
      <formula2>3</formula2>
    </dataValidation>
    <dataValidation type="whole" allowBlank="1" showInputMessage="1" showErrorMessage="1" errorTitle="Felaktigt värde" error="Endast 1, 2 eller 3 är tillåtna värden." promptTitle="Mata in utbredning ytvatten" prompt="Utbredning ytvatten anges som ett _x000a_värde 1-3. Inga andra värden är tillåtna. _x000a_Se kriterier för innebörden av de olika värdena för utbredning. " sqref="P5:P24">
      <formula1>1</formula1>
      <formula2>3</formula2>
    </dataValidation>
    <dataValidation type="whole" allowBlank="1" showInputMessage="1" showErrorMessage="1" errorTitle="Felaktigt värde" error="Endast 1, 2 eller 3 är tillåtna värden." promptTitle="Mata in utbredning grundvatten" prompt="Utbredning grundvatten anges som ett _x000a_värde 1-3. Inga andra värden är tillåtna. _x000a_Se kriterier för innebörden av de olika värdena för utbredning. " sqref="N5:N24">
      <formula1>1</formula1>
      <formula2>3</formula2>
    </dataValidation>
    <dataValidation type="whole" allowBlank="1" showInputMessage="1" showErrorMessage="1" errorTitle="Felaktigt värde" error="Endast 1, 2 eller 3 är tillåtna värden." promptTitle="Mata in värde utbredning markyta" prompt="Utbredning markyta anges som ett värde _x000a_1-3. Inga andra värden är tillåtna. _x000a_Se kriterier för innebörden av de olika värdena för utbredning. " sqref="L5:L24">
      <formula1>1</formula1>
      <formula2>3</formula2>
    </dataValidation>
    <dataValidation type="whole" allowBlank="1" showInputMessage="1" showErrorMessage="1" errorTitle="Felaktigt värde" error="Endast heltal 1-7 är tillåtna värden." promptTitle="Mata in värde för miljöegenskap" prompt="Miljöegenskap anges som ett värde 1-7. Inga andra värden är tillåtna. _x000a_Se kriterier för innebörden av de olika värdena för miljöegenskap. " sqref="I5:I24">
      <formula1>1</formula1>
      <formula2>7</formula2>
    </dataValidation>
    <dataValidation type="whole" allowBlank="1" showInputMessage="1" showErrorMessage="1" errorTitle="Felaktigt värde" error="Endast heltal 1-7 är tillåtna värden." promptTitle="Mata in reducerad utsläppt volym" prompt="Reducerad utsläppt volym anges som ett heltal 1-7. Inga andra värden är tillåtna. Sammanfattning av kriterier:_x000a_1:  &lt; 0,01 m3 _x000a_2:  0,01-0,1 m3_x000a_3:  0,1-1 m3_x000a_4:  1-10 m3 _x000a_5:  10-100 m3 _x000a_6:  100-1 000 m3 _x000a_7:  &gt; 1 000 m3_x000a_" sqref="F5:F24">
      <formula1>1</formula1>
      <formula2>7</formula2>
    </dataValidation>
    <dataValidation type="whole" allowBlank="1" showInputMessage="1" showErrorMessage="1" errorTitle="Felaktigt värde" error="Endast heltal 1-7 är tillåtna värden." promptTitle="Mata in värde för utsläppt volym" prompt="Utsläppt volym anges som ett heltal 1-7. Inga andra värden är tillåtna. Sammanfattning av kriterier:_x000a_1:  &lt; 0,01 m3 _x000a_2:  0,01-0,1 m3_x000a_3:  0,1-1 m3_x000a_4:  1-10 m3 _x000a_5:  10-100 m3 _x000a_6:  100-1 000 m3 _x000a_7:  &gt; 1 000 m3" sqref="D5:D24">
      <formula1>1</formula1>
      <formula2>7</formula2>
    </dataValidation>
    <dataValidation type="whole" allowBlank="1" showInputMessage="1" showErrorMessage="1" errorTitle="Felaktigt värde" error="Endast 1, 2 eller 3 är tillåtna värden." promptTitle="Mata in värde för osäkerhet" prompt="Osäkerhet anges som ett värde 1-3. Inga andra värden är tillåtna. _x000a_Se kriterier för innebörden av de olika värdena för osäkerhet. _x000a_Sammanfattning av kriterier för osäkerhet:_x000a_1:  Liten osäkerhet. _x000a_2:  Måttlig osäkerhet. _x000a_3:  Stor osäkerhet. _x000a_" sqref="E5:E24 G5:G24">
      <formula1>1</formula1>
      <formula2>3</formula2>
    </dataValidation>
    <dataValidation type="whole" allowBlank="1" showInputMessage="1" showErrorMessage="1" promptTitle="Mata in värde för osäkerhet" prompt="Osäkerhet anges som ett värde 1-3. Inga andra värden är tillåtna. _x000a_Se kriterier för innebörden av de olika värdena för osäkerhet. _x000a_Sammanfattning av kriterier för osäkerhet:_x000a_1:  Liten osäkerhet. _x000a_2:  Måttlig osäkerhet. _x000a_3:  Stor osäkerhet. " sqref="J5:J24">
      <formula1>1</formula1>
      <formula2>3</formula2>
    </dataValidation>
  </dataValidations>
  <pageMargins left="0.73" right="0.79" top="0.64" bottom="0.88" header="0.41" footer="0.51181102362204722"/>
  <pageSetup paperSize="9" pageOrder="overThenDown" orientation="landscape" r:id="rId1"/>
  <headerFooter alignWithMargins="0">
    <oddHeader>&amp;L&amp;"Arial,Fet"&amp;12Detaljerad uppskattning av miljöskada vid en kemikalieolycka</oddHeader>
    <oddFooter>&amp;L&amp;8Metod för uppskattning av miljöskada vid en kemikalieolycka. Utvecklad på uppdrag av Räddningsverket av WSP Environmental.&amp;R&amp;G</oddFooter>
  </headerFooter>
  <colBreaks count="3" manualBreakCount="3">
    <brk id="27" max="1048575" man="1"/>
    <brk id="33" max="1048575" man="1"/>
    <brk id="38"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
  <sheetViews>
    <sheetView topLeftCell="A2" workbookViewId="0">
      <selection activeCell="D5" sqref="D5"/>
    </sheetView>
  </sheetViews>
  <sheetFormatPr defaultRowHeight="13.2" x14ac:dyDescent="0.25"/>
  <cols>
    <col min="1" max="1" width="4.5546875" customWidth="1"/>
    <col min="2" max="3" width="5.6640625" customWidth="1"/>
    <col min="4" max="5" width="18.6640625" customWidth="1"/>
    <col min="6" max="8" width="9.109375" hidden="1" customWidth="1"/>
    <col min="9" max="9" width="9.33203125" hidden="1" customWidth="1"/>
    <col min="10" max="10" width="0.109375" hidden="1" customWidth="1"/>
    <col min="11" max="12" width="9.44140625" style="2" hidden="1" customWidth="1"/>
    <col min="13" max="13" width="9.44140625" hidden="1" customWidth="1"/>
    <col min="14" max="14" width="9.33203125" hidden="1" customWidth="1"/>
    <col min="15" max="16" width="9.109375" hidden="1" customWidth="1"/>
  </cols>
  <sheetData>
    <row r="1" spans="1:16" ht="15.6" x14ac:dyDescent="0.3">
      <c r="B1" s="125" t="str">
        <f>'Uppskattning av miljöskada'!A1</f>
        <v xml:space="preserve">Företag: </v>
      </c>
    </row>
    <row r="3" spans="1:16" ht="14.4" thickBot="1" x14ac:dyDescent="0.3">
      <c r="A3" s="111" t="s">
        <v>87</v>
      </c>
      <c r="B3" s="4"/>
      <c r="F3" s="4"/>
      <c r="K3" s="3"/>
      <c r="L3" s="3"/>
    </row>
    <row r="4" spans="1:16" ht="94.2" customHeight="1" thickBot="1" x14ac:dyDescent="0.3">
      <c r="A4" s="144" t="s">
        <v>1</v>
      </c>
      <c r="B4" s="21" t="s">
        <v>86</v>
      </c>
      <c r="C4" s="21" t="s">
        <v>85</v>
      </c>
      <c r="D4" s="5" t="s">
        <v>84</v>
      </c>
      <c r="E4" s="5" t="s">
        <v>83</v>
      </c>
      <c r="F4" s="22" t="s">
        <v>22</v>
      </c>
      <c r="G4" s="22" t="s">
        <v>23</v>
      </c>
      <c r="H4" s="23" t="s">
        <v>24</v>
      </c>
      <c r="I4" s="23" t="s">
        <v>25</v>
      </c>
      <c r="J4" s="134" t="s">
        <v>77</v>
      </c>
      <c r="K4" s="11" t="s">
        <v>15</v>
      </c>
      <c r="L4" s="12" t="s">
        <v>16</v>
      </c>
      <c r="M4" s="136" t="s">
        <v>82</v>
      </c>
      <c r="N4" s="136" t="s">
        <v>79</v>
      </c>
      <c r="O4" s="135" t="s">
        <v>80</v>
      </c>
      <c r="P4" s="135" t="s">
        <v>81</v>
      </c>
    </row>
    <row r="5" spans="1:16" x14ac:dyDescent="0.25">
      <c r="A5" s="143">
        <v>1</v>
      </c>
      <c r="B5" s="73" t="str">
        <f>IF(SUM('Uppskattning av miljöskada'!D5+'Uppskattning av miljöskada'!I5+Resultat!K5+'Uppskattning av miljöskada'!W5+'Uppskattning av miljöskada'!AB5+'Uppskattning av miljöskada'!AE5)&gt;0,SUM('Uppskattning av miljöskada'!D5+'Uppskattning av miljöskada'!I5+Resultat!K5+'Uppskattning av miljöskada'!W5+'Uppskattning av miljöskada'!AB5+'Uppskattning av miljöskada'!AE5),"")</f>
        <v/>
      </c>
      <c r="C5" s="73" t="str">
        <f>IF(SUM('Uppskattning av miljöskada'!E5+'Uppskattning av miljöskada'!J5+'Uppskattning av miljöskada'!T5+'Uppskattning av miljöskada'!X5+'Uppskattning av miljöskada'!AC5+'Uppskattning av miljöskada'!AF5)&gt;0,SUM('Uppskattning av miljöskada'!E5+'Uppskattning av miljöskada'!J5+'Uppskattning av miljöskada'!T5+'Uppskattning av miljöskada'!X5+'Uppskattning av miljöskada'!AC5+'Uppskattning av miljöskada'!AF5),"")</f>
        <v/>
      </c>
      <c r="D5" s="145" t="str">
        <f>IF(B5&lt;43,IF(B5&gt;31,"Mycket stor miljöskada",IF(B5&gt;26,"Stor miljöskada",IF(B5&gt;21,"Betydande miljöskada",IF(B5&gt;16,"Måttlig miljöskada","Liten miljöskada")))),"")</f>
        <v/>
      </c>
      <c r="E5" s="127" t="str">
        <f>IF(C5&lt;19,IF(C5&gt;14,"Stor osäkerhet",IF(C5&gt;9,"Måttlig osäkerhet","Liten osäkerhet")),"")</f>
        <v/>
      </c>
      <c r="F5" s="74" t="str">
        <f>IF(SUM('Uppskattning av miljöskada'!F5+'Uppskattning av miljöskada'!I5+Resultat!L5+'Uppskattning av miljöskada'!Y5+'Uppskattning av miljöskada'!AB5+'Uppskattning av miljöskada'!AE5)&gt;0,SUM('Uppskattning av miljöskada'!F5+'Uppskattning av miljöskada'!I5+Resultat!L5+'Uppskattning av miljöskada'!Y5+'Uppskattning av miljöskada'!AB5+'Uppskattning av miljöskada'!AE5),"")</f>
        <v/>
      </c>
      <c r="G5" s="74" t="str">
        <f>IF(SUM('Uppskattning av miljöskada'!G5+'Uppskattning av miljöskada'!J5+'Uppskattning av miljöskada'!U5+'Uppskattning av miljöskada'!Z5+'Uppskattning av miljöskada'!AC5+'Uppskattning av miljöskada'!AF5)&gt;0,SUM('Uppskattning av miljöskada'!G5+'Uppskattning av miljöskada'!J5+'Uppskattning av miljöskada'!U5+'Uppskattning av miljöskada'!Z5+'Uppskattning av miljöskada'!AC5+'Uppskattning av miljöskada'!AF5),"")</f>
        <v/>
      </c>
      <c r="H5" s="130" t="str">
        <f>IF(F5&lt;43,IF(F5&gt;34,"Mycket stor miljöskada",IF(F5&gt;27,"Stor miljöskada",IF(F5&gt;20,"Betydande miljöskada",IF(F5&gt;13,"Måttlig miljöskada","Liten miljöskada")))),"")</f>
        <v/>
      </c>
      <c r="I5" s="131" t="str">
        <f>IF(G5&lt;19,IF(G5&gt;14,"Stor osäkerhet",IF(G5&gt;9,"Måttlig osäkerhet","Liten osäkerhet")),"")</f>
        <v/>
      </c>
      <c r="J5" s="132" t="str">
        <f t="shared" ref="J5:J24" si="0">IF((SUM(O5,P5))&gt;0,IF((SUM(O5,P5))&gt;=6,"Hög prioritet",IF((SUM(O5,P5))&gt;=5,"Medel prioritet","Låg prioritet")),"")</f>
        <v/>
      </c>
      <c r="K5" s="83">
        <f>'Uppskattning av miljöskada'!L5+'Uppskattning av miljöskada'!N5+'Uppskattning av miljöskada'!P5-2</f>
        <v>-2</v>
      </c>
      <c r="L5" s="58">
        <f>'Uppskattning av miljöskada'!M5+'Uppskattning av miljöskada'!O5+'Uppskattning av miljöskada'!Q5-2</f>
        <v>-2</v>
      </c>
      <c r="M5" s="137" t="str">
        <f>IF(B5&lt;43,IF(B5&gt;34,5,IF(B5&gt;27,4,IF(B5&gt;20,3,IF(B5&gt;13,2,1)))),"")</f>
        <v/>
      </c>
      <c r="N5" s="137" t="str">
        <f>IF(C5&lt;19,IF(C5&gt;14,3,IF(C5&gt;9,2,1)),"")</f>
        <v/>
      </c>
      <c r="O5" s="132" t="str">
        <f>IF(F5&lt;43,IF(F5&gt;34,5,IF(F5&gt;27,4,IF(F5&gt;20,3,IF(F5&gt;13,2,1)))),"")</f>
        <v/>
      </c>
      <c r="P5" s="138" t="str">
        <f>IF(G5&lt;19,IF(G5&gt;14,3,IF(G5&gt;9,2,1)),"")</f>
        <v/>
      </c>
    </row>
    <row r="6" spans="1:16" x14ac:dyDescent="0.25">
      <c r="A6" s="137">
        <v>2</v>
      </c>
      <c r="B6" s="99" t="str">
        <f>IF(SUM('Uppskattning av miljöskada'!D6+'Uppskattning av miljöskada'!I6+Resultat!K6+'Uppskattning av miljöskada'!W6+'Uppskattning av miljöskada'!AB6+'Uppskattning av miljöskada'!AE6)&gt;0,SUM('Uppskattning av miljöskada'!D6+'Uppskattning av miljöskada'!I6+Resultat!K6+'Uppskattning av miljöskada'!W6+'Uppskattning av miljöskada'!AB6+'Uppskattning av miljöskada'!AE6),"")</f>
        <v/>
      </c>
      <c r="C6" s="99" t="str">
        <f>IF(SUM('Uppskattning av miljöskada'!E6+'Uppskattning av miljöskada'!J6+'Uppskattning av miljöskada'!T6+'Uppskattning av miljöskada'!X6+'Uppskattning av miljöskada'!AC6+'Uppskattning av miljöskada'!AF6)&gt;0,SUM('Uppskattning av miljöskada'!E6+'Uppskattning av miljöskada'!J6+'Uppskattning av miljöskada'!T6+'Uppskattning av miljöskada'!X6+'Uppskattning av miljöskada'!AC6+'Uppskattning av miljöskada'!AF6),"")</f>
        <v/>
      </c>
      <c r="D6" s="128" t="str">
        <f t="shared" ref="D6:D24" si="1">IF(B6&lt;43,IF(B6&gt;31,"Mycket stor miljöskada",IF(B6&gt;26,"Stor miljöskada",IF(B6&gt;21,"Betydande miljöskada",IF(B6&gt;16,"Måttlig miljöskada","Liten miljöskada")))),"")</f>
        <v/>
      </c>
      <c r="E6" s="128" t="str">
        <f t="shared" ref="E6:E24" si="2">IF(C6&lt;19,IF(C6&gt;14,"Stor osäkerhet",IF(C6&gt;9,"Måttlig osäkerhet","Liten osäkerhet")),"")</f>
        <v/>
      </c>
      <c r="F6" s="100" t="str">
        <f>IF(SUM('Uppskattning av miljöskada'!F6+'Uppskattning av miljöskada'!I6+Resultat!L6+'Uppskattning av miljöskada'!Y6+'Uppskattning av miljöskada'!AB6+'Uppskattning av miljöskada'!AE6)&gt;0,SUM('Uppskattning av miljöskada'!F6+'Uppskattning av miljöskada'!I6+Resultat!L6+'Uppskattning av miljöskada'!Y6+'Uppskattning av miljöskada'!AB6+'Uppskattning av miljöskada'!AE6),"")</f>
        <v/>
      </c>
      <c r="G6" s="100" t="str">
        <f>IF(SUM('Uppskattning av miljöskada'!G6+'Uppskattning av miljöskada'!J6+'Uppskattning av miljöskada'!U6+'Uppskattning av miljöskada'!Z6+'Uppskattning av miljöskada'!AC6+'Uppskattning av miljöskada'!AF6)&gt;0,SUM('Uppskattning av miljöskada'!G6+'Uppskattning av miljöskada'!J6+'Uppskattning av miljöskada'!U6+'Uppskattning av miljöskada'!Z6+'Uppskattning av miljöskada'!AC6+'Uppskattning av miljöskada'!AF6),"")</f>
        <v/>
      </c>
      <c r="H6" s="132" t="str">
        <f t="shared" ref="H6:H24" si="3">IF(F6&lt;43,IF(F6&gt;34,"Mycket stor miljöskada",IF(F6&gt;27,"Stor miljöskada",IF(F6&gt;20,"Betydande miljöskada",IF(F6&gt;13,"Måttlig miljöskada","Liten miljöskada")))),"")</f>
        <v/>
      </c>
      <c r="I6" s="132" t="str">
        <f t="shared" ref="I6:I24" si="4">IF(G6&lt;19,IF(G6&gt;14,"Stor osäkerhet",IF(G6&gt;9,"Måttlig osäkerhet","Liten osäkerhet")),"")</f>
        <v/>
      </c>
      <c r="J6" s="132" t="str">
        <f t="shared" si="0"/>
        <v/>
      </c>
      <c r="K6" s="83">
        <f>'Uppskattning av miljöskada'!L6+'Uppskattning av miljöskada'!N6+'Uppskattning av miljöskada'!P6-2</f>
        <v>-2</v>
      </c>
      <c r="L6" s="84">
        <f>'Uppskattning av miljöskada'!M6+'Uppskattning av miljöskada'!O6+'Uppskattning av miljöskada'!Q6-2</f>
        <v>-2</v>
      </c>
      <c r="M6" s="137" t="str">
        <f t="shared" ref="M6:M24" si="5">IF(B6&lt;43,IF(B6&gt;34,5,IF(B6&gt;27,4,IF(B6&gt;20,3,IF(B6&gt;13,2,1)))),"")</f>
        <v/>
      </c>
      <c r="N6" s="137" t="str">
        <f t="shared" ref="N6:N24" si="6">IF(C6&lt;19,IF(C6&gt;14,3,IF(C6&gt;9,2,1)),"")</f>
        <v/>
      </c>
      <c r="O6" s="132" t="str">
        <f t="shared" ref="O6:O24" si="7">IF(F6&lt;43,IF(F6&gt;34,5,IF(F6&gt;27,4,IF(F6&gt;20,3,IF(F6&gt;13,2,1)))),"")</f>
        <v/>
      </c>
      <c r="P6" s="138" t="str">
        <f t="shared" ref="P6:P24" si="8">IF(G6&lt;19,IF(G6&gt;14,3,IF(G6&gt;9,2,1)),"")</f>
        <v/>
      </c>
    </row>
    <row r="7" spans="1:16" x14ac:dyDescent="0.25">
      <c r="A7" s="137">
        <v>3</v>
      </c>
      <c r="B7" s="99" t="str">
        <f>IF(SUM('Uppskattning av miljöskada'!D7+'Uppskattning av miljöskada'!I7+Resultat!K7+'Uppskattning av miljöskada'!W7+'Uppskattning av miljöskada'!AB7+'Uppskattning av miljöskada'!AE7)&gt;0,SUM('Uppskattning av miljöskada'!D7+'Uppskattning av miljöskada'!I7+Resultat!K7+'Uppskattning av miljöskada'!W7+'Uppskattning av miljöskada'!AB7+'Uppskattning av miljöskada'!AE7),"")</f>
        <v/>
      </c>
      <c r="C7" s="99" t="str">
        <f>IF(SUM('Uppskattning av miljöskada'!E7+'Uppskattning av miljöskada'!J7+'Uppskattning av miljöskada'!T7+'Uppskattning av miljöskada'!X7+'Uppskattning av miljöskada'!AC7+'Uppskattning av miljöskada'!AF7)&gt;0,SUM('Uppskattning av miljöskada'!E7+'Uppskattning av miljöskada'!J7+'Uppskattning av miljöskada'!T7+'Uppskattning av miljöskada'!X7+'Uppskattning av miljöskada'!AC7+'Uppskattning av miljöskada'!AF7),"")</f>
        <v/>
      </c>
      <c r="D7" s="128" t="str">
        <f t="shared" si="1"/>
        <v/>
      </c>
      <c r="E7" s="128" t="str">
        <f t="shared" si="2"/>
        <v/>
      </c>
      <c r="F7" s="100" t="str">
        <f>IF(SUM('Uppskattning av miljöskada'!F7+'Uppskattning av miljöskada'!I7+Resultat!L7+'Uppskattning av miljöskada'!Y7+'Uppskattning av miljöskada'!AB7+'Uppskattning av miljöskada'!AE7)&gt;0,SUM('Uppskattning av miljöskada'!F7+'Uppskattning av miljöskada'!I7+Resultat!L7+'Uppskattning av miljöskada'!Y7+'Uppskattning av miljöskada'!AB7+'Uppskattning av miljöskada'!AE7),"")</f>
        <v/>
      </c>
      <c r="G7" s="100" t="str">
        <f>IF(SUM('Uppskattning av miljöskada'!G7+'Uppskattning av miljöskada'!J7+'Uppskattning av miljöskada'!U7+'Uppskattning av miljöskada'!Z7+'Uppskattning av miljöskada'!AC7+'Uppskattning av miljöskada'!AF7)&gt;0,SUM('Uppskattning av miljöskada'!G7+'Uppskattning av miljöskada'!J7+'Uppskattning av miljöskada'!U7+'Uppskattning av miljöskada'!Z7+'Uppskattning av miljöskada'!AC7+'Uppskattning av miljöskada'!AF7),"")</f>
        <v/>
      </c>
      <c r="H7" s="132" t="str">
        <f t="shared" si="3"/>
        <v/>
      </c>
      <c r="I7" s="132" t="str">
        <f t="shared" si="4"/>
        <v/>
      </c>
      <c r="J7" s="132" t="str">
        <f t="shared" si="0"/>
        <v/>
      </c>
      <c r="K7" s="83">
        <f>'Uppskattning av miljöskada'!L7+'Uppskattning av miljöskada'!N7+'Uppskattning av miljöskada'!P7-2</f>
        <v>-2</v>
      </c>
      <c r="L7" s="84">
        <f>'Uppskattning av miljöskada'!M7+'Uppskattning av miljöskada'!O7+'Uppskattning av miljöskada'!Q7-2</f>
        <v>-2</v>
      </c>
      <c r="M7" s="137" t="str">
        <f t="shared" si="5"/>
        <v/>
      </c>
      <c r="N7" s="137" t="str">
        <f t="shared" si="6"/>
        <v/>
      </c>
      <c r="O7" s="132" t="str">
        <f t="shared" si="7"/>
        <v/>
      </c>
      <c r="P7" s="138" t="str">
        <f t="shared" si="8"/>
        <v/>
      </c>
    </row>
    <row r="8" spans="1:16" x14ac:dyDescent="0.25">
      <c r="A8" s="137">
        <v>4</v>
      </c>
      <c r="B8" s="99" t="str">
        <f>IF(SUM('Uppskattning av miljöskada'!D8+'Uppskattning av miljöskada'!I8+Resultat!K8+'Uppskattning av miljöskada'!W8+'Uppskattning av miljöskada'!AB8+'Uppskattning av miljöskada'!AE8)&gt;0,SUM('Uppskattning av miljöskada'!D8+'Uppskattning av miljöskada'!I8+Resultat!K8+'Uppskattning av miljöskada'!W8+'Uppskattning av miljöskada'!AB8+'Uppskattning av miljöskada'!AE8),"")</f>
        <v/>
      </c>
      <c r="C8" s="99" t="str">
        <f>IF(SUM('Uppskattning av miljöskada'!E8+'Uppskattning av miljöskada'!J8+'Uppskattning av miljöskada'!T8+'Uppskattning av miljöskada'!X8+'Uppskattning av miljöskada'!AC8+'Uppskattning av miljöskada'!AF8)&gt;0,SUM('Uppskattning av miljöskada'!E8+'Uppskattning av miljöskada'!J8+'Uppskattning av miljöskada'!T8+'Uppskattning av miljöskada'!X8+'Uppskattning av miljöskada'!AC8+'Uppskattning av miljöskada'!AF8),"")</f>
        <v/>
      </c>
      <c r="D8" s="128" t="str">
        <f t="shared" si="1"/>
        <v/>
      </c>
      <c r="E8" s="128" t="str">
        <f t="shared" si="2"/>
        <v/>
      </c>
      <c r="F8" s="100" t="str">
        <f>IF(SUM('Uppskattning av miljöskada'!F8+'Uppskattning av miljöskada'!I8+Resultat!L8+'Uppskattning av miljöskada'!Y8+'Uppskattning av miljöskada'!AB8+'Uppskattning av miljöskada'!AE8)&gt;0,SUM('Uppskattning av miljöskada'!F8+'Uppskattning av miljöskada'!I8+Resultat!L8+'Uppskattning av miljöskada'!Y8+'Uppskattning av miljöskada'!AB8+'Uppskattning av miljöskada'!AE8),"")</f>
        <v/>
      </c>
      <c r="G8" s="100" t="str">
        <f>IF(SUM('Uppskattning av miljöskada'!G8+'Uppskattning av miljöskada'!J8+'Uppskattning av miljöskada'!U8+'Uppskattning av miljöskada'!Z8+'Uppskattning av miljöskada'!AC8+'Uppskattning av miljöskada'!AF8)&gt;0,SUM('Uppskattning av miljöskada'!G8+'Uppskattning av miljöskada'!J8+'Uppskattning av miljöskada'!U8+'Uppskattning av miljöskada'!Z8+'Uppskattning av miljöskada'!AC8+'Uppskattning av miljöskada'!AF8),"")</f>
        <v/>
      </c>
      <c r="H8" s="132" t="str">
        <f t="shared" si="3"/>
        <v/>
      </c>
      <c r="I8" s="132" t="str">
        <f t="shared" si="4"/>
        <v/>
      </c>
      <c r="J8" s="132" t="str">
        <f t="shared" si="0"/>
        <v/>
      </c>
      <c r="K8" s="83">
        <f>'Uppskattning av miljöskada'!L8+'Uppskattning av miljöskada'!N8+'Uppskattning av miljöskada'!P8-2</f>
        <v>-2</v>
      </c>
      <c r="L8" s="84">
        <f>'Uppskattning av miljöskada'!M8+'Uppskattning av miljöskada'!O8+'Uppskattning av miljöskada'!Q8-2</f>
        <v>-2</v>
      </c>
      <c r="M8" s="137" t="str">
        <f t="shared" si="5"/>
        <v/>
      </c>
      <c r="N8" s="137" t="str">
        <f t="shared" si="6"/>
        <v/>
      </c>
      <c r="O8" s="132" t="str">
        <f t="shared" si="7"/>
        <v/>
      </c>
      <c r="P8" s="138" t="str">
        <f t="shared" si="8"/>
        <v/>
      </c>
    </row>
    <row r="9" spans="1:16" x14ac:dyDescent="0.25">
      <c r="A9" s="137">
        <v>5</v>
      </c>
      <c r="B9" s="99" t="str">
        <f>IF(SUM('Uppskattning av miljöskada'!D9+'Uppskattning av miljöskada'!I9+Resultat!K9+'Uppskattning av miljöskada'!W9+'Uppskattning av miljöskada'!AB9+'Uppskattning av miljöskada'!AE9)&gt;0,SUM('Uppskattning av miljöskada'!D9+'Uppskattning av miljöskada'!I9+Resultat!K9+'Uppskattning av miljöskada'!W9+'Uppskattning av miljöskada'!AB9+'Uppskattning av miljöskada'!AE9),"")</f>
        <v/>
      </c>
      <c r="C9" s="99" t="str">
        <f>IF(SUM('Uppskattning av miljöskada'!E9+'Uppskattning av miljöskada'!J9+'Uppskattning av miljöskada'!T9+'Uppskattning av miljöskada'!X9+'Uppskattning av miljöskada'!AC9+'Uppskattning av miljöskada'!AF9)&gt;0,SUM('Uppskattning av miljöskada'!E9+'Uppskattning av miljöskada'!J9+'Uppskattning av miljöskada'!T9+'Uppskattning av miljöskada'!X9+'Uppskattning av miljöskada'!AC9+'Uppskattning av miljöskada'!AF9),"")</f>
        <v/>
      </c>
      <c r="D9" s="128" t="str">
        <f t="shared" si="1"/>
        <v/>
      </c>
      <c r="E9" s="128" t="str">
        <f t="shared" si="2"/>
        <v/>
      </c>
      <c r="F9" s="100" t="str">
        <f>IF(SUM('Uppskattning av miljöskada'!F9+'Uppskattning av miljöskada'!I9+Resultat!L9+'Uppskattning av miljöskada'!Y9+'Uppskattning av miljöskada'!AB9+'Uppskattning av miljöskada'!AE9)&gt;0,SUM('Uppskattning av miljöskada'!F9+'Uppskattning av miljöskada'!I9+Resultat!L9+'Uppskattning av miljöskada'!Y9+'Uppskattning av miljöskada'!AB9+'Uppskattning av miljöskada'!AE9),"")</f>
        <v/>
      </c>
      <c r="G9" s="100" t="str">
        <f>IF(SUM('Uppskattning av miljöskada'!G9+'Uppskattning av miljöskada'!J9+'Uppskattning av miljöskada'!U9+'Uppskattning av miljöskada'!Z9+'Uppskattning av miljöskada'!AC9+'Uppskattning av miljöskada'!AF9)&gt;0,SUM('Uppskattning av miljöskada'!G9+'Uppskattning av miljöskada'!J9+'Uppskattning av miljöskada'!U9+'Uppskattning av miljöskada'!Z9+'Uppskattning av miljöskada'!AC9+'Uppskattning av miljöskada'!AF9),"")</f>
        <v/>
      </c>
      <c r="H9" s="132" t="str">
        <f t="shared" si="3"/>
        <v/>
      </c>
      <c r="I9" s="132" t="str">
        <f t="shared" si="4"/>
        <v/>
      </c>
      <c r="J9" s="132" t="str">
        <f t="shared" si="0"/>
        <v/>
      </c>
      <c r="K9" s="83">
        <f>'Uppskattning av miljöskada'!L9+'Uppskattning av miljöskada'!N9+'Uppskattning av miljöskada'!P9-2</f>
        <v>-2</v>
      </c>
      <c r="L9" s="84">
        <f>'Uppskattning av miljöskada'!M9+'Uppskattning av miljöskada'!O9+'Uppskattning av miljöskada'!Q9-2</f>
        <v>-2</v>
      </c>
      <c r="M9" s="137" t="str">
        <f t="shared" si="5"/>
        <v/>
      </c>
      <c r="N9" s="137" t="str">
        <f t="shared" si="6"/>
        <v/>
      </c>
      <c r="O9" s="132" t="str">
        <f t="shared" si="7"/>
        <v/>
      </c>
      <c r="P9" s="138" t="str">
        <f t="shared" si="8"/>
        <v/>
      </c>
    </row>
    <row r="10" spans="1:16" x14ac:dyDescent="0.25">
      <c r="A10" s="137">
        <v>6</v>
      </c>
      <c r="B10" s="99" t="str">
        <f>IF(SUM('Uppskattning av miljöskada'!D10+'Uppskattning av miljöskada'!I10+Resultat!K10+'Uppskattning av miljöskada'!W10+'Uppskattning av miljöskada'!AB10+'Uppskattning av miljöskada'!AE10)&gt;0,SUM('Uppskattning av miljöskada'!D10+'Uppskattning av miljöskada'!I10+Resultat!K10+'Uppskattning av miljöskada'!W10+'Uppskattning av miljöskada'!AB10+'Uppskattning av miljöskada'!AE10),"")</f>
        <v/>
      </c>
      <c r="C10" s="99" t="str">
        <f>IF(SUM('Uppskattning av miljöskada'!E10+'Uppskattning av miljöskada'!J10+'Uppskattning av miljöskada'!T10+'Uppskattning av miljöskada'!X10+'Uppskattning av miljöskada'!AC10+'Uppskattning av miljöskada'!AF10)&gt;0,SUM('Uppskattning av miljöskada'!E10+'Uppskattning av miljöskada'!J10+'Uppskattning av miljöskada'!T10+'Uppskattning av miljöskada'!X10+'Uppskattning av miljöskada'!AC10+'Uppskattning av miljöskada'!AF10),"")</f>
        <v/>
      </c>
      <c r="D10" s="128" t="str">
        <f t="shared" si="1"/>
        <v/>
      </c>
      <c r="E10" s="128" t="str">
        <f t="shared" si="2"/>
        <v/>
      </c>
      <c r="F10" s="100" t="str">
        <f>IF(SUM('Uppskattning av miljöskada'!F10+'Uppskattning av miljöskada'!I10+Resultat!L10+'Uppskattning av miljöskada'!Y10+'Uppskattning av miljöskada'!AB10+'Uppskattning av miljöskada'!AE10)&gt;0,SUM('Uppskattning av miljöskada'!F10+'Uppskattning av miljöskada'!I10+Resultat!L10+'Uppskattning av miljöskada'!Y10+'Uppskattning av miljöskada'!AB10+'Uppskattning av miljöskada'!AE10),"")</f>
        <v/>
      </c>
      <c r="G10" s="100" t="str">
        <f>IF(SUM('Uppskattning av miljöskada'!G10+'Uppskattning av miljöskada'!J10+'Uppskattning av miljöskada'!U10+'Uppskattning av miljöskada'!Z10+'Uppskattning av miljöskada'!AC10+'Uppskattning av miljöskada'!AF10)&gt;0,SUM('Uppskattning av miljöskada'!G10+'Uppskattning av miljöskada'!J10+'Uppskattning av miljöskada'!U10+'Uppskattning av miljöskada'!Z10+'Uppskattning av miljöskada'!AC10+'Uppskattning av miljöskada'!AF10),"")</f>
        <v/>
      </c>
      <c r="H10" s="132" t="str">
        <f t="shared" si="3"/>
        <v/>
      </c>
      <c r="I10" s="132" t="str">
        <f t="shared" si="4"/>
        <v/>
      </c>
      <c r="J10" s="132" t="str">
        <f t="shared" si="0"/>
        <v/>
      </c>
      <c r="K10" s="83">
        <f>'Uppskattning av miljöskada'!L10+'Uppskattning av miljöskada'!N10+'Uppskattning av miljöskada'!P10-2</f>
        <v>-2</v>
      </c>
      <c r="L10" s="84">
        <f>'Uppskattning av miljöskada'!M10+'Uppskattning av miljöskada'!O10+'Uppskattning av miljöskada'!Q10-2</f>
        <v>-2</v>
      </c>
      <c r="M10" s="137" t="str">
        <f t="shared" si="5"/>
        <v/>
      </c>
      <c r="N10" s="137" t="str">
        <f t="shared" si="6"/>
        <v/>
      </c>
      <c r="O10" s="132" t="str">
        <f t="shared" si="7"/>
        <v/>
      </c>
      <c r="P10" s="138" t="str">
        <f t="shared" si="8"/>
        <v/>
      </c>
    </row>
    <row r="11" spans="1:16" x14ac:dyDescent="0.25">
      <c r="A11" s="137">
        <v>7</v>
      </c>
      <c r="B11" s="99" t="str">
        <f>IF(SUM('Uppskattning av miljöskada'!D11+'Uppskattning av miljöskada'!I11+Resultat!K11+'Uppskattning av miljöskada'!W11+'Uppskattning av miljöskada'!AB11+'Uppskattning av miljöskada'!AE11)&gt;0,SUM('Uppskattning av miljöskada'!D11+'Uppskattning av miljöskada'!I11+Resultat!K11+'Uppskattning av miljöskada'!W11+'Uppskattning av miljöskada'!AB11+'Uppskattning av miljöskada'!AE11),"")</f>
        <v/>
      </c>
      <c r="C11" s="99" t="str">
        <f>IF(SUM('Uppskattning av miljöskada'!E11+'Uppskattning av miljöskada'!J11+'Uppskattning av miljöskada'!T11+'Uppskattning av miljöskada'!X11+'Uppskattning av miljöskada'!AC11+'Uppskattning av miljöskada'!AF11)&gt;0,SUM('Uppskattning av miljöskada'!E11+'Uppskattning av miljöskada'!J11+'Uppskattning av miljöskada'!T11+'Uppskattning av miljöskada'!X11+'Uppskattning av miljöskada'!AC11+'Uppskattning av miljöskada'!AF11),"")</f>
        <v/>
      </c>
      <c r="D11" s="128" t="str">
        <f t="shared" si="1"/>
        <v/>
      </c>
      <c r="E11" s="128" t="str">
        <f t="shared" si="2"/>
        <v/>
      </c>
      <c r="F11" s="100" t="str">
        <f>IF(SUM('Uppskattning av miljöskada'!F11+'Uppskattning av miljöskada'!I11+Resultat!L11+'Uppskattning av miljöskada'!Y11+'Uppskattning av miljöskada'!AB11+'Uppskattning av miljöskada'!AE11)&gt;0,SUM('Uppskattning av miljöskada'!F11+'Uppskattning av miljöskada'!I11+Resultat!L11+'Uppskattning av miljöskada'!Y11+'Uppskattning av miljöskada'!AB11+'Uppskattning av miljöskada'!AE11),"")</f>
        <v/>
      </c>
      <c r="G11" s="100" t="str">
        <f>IF(SUM('Uppskattning av miljöskada'!G11+'Uppskattning av miljöskada'!J11+'Uppskattning av miljöskada'!U11+'Uppskattning av miljöskada'!Z11+'Uppskattning av miljöskada'!AC11+'Uppskattning av miljöskada'!AF11)&gt;0,SUM('Uppskattning av miljöskada'!G11+'Uppskattning av miljöskada'!J11+'Uppskattning av miljöskada'!U11+'Uppskattning av miljöskada'!Z11+'Uppskattning av miljöskada'!AC11+'Uppskattning av miljöskada'!AF11),"")</f>
        <v/>
      </c>
      <c r="H11" s="132" t="str">
        <f t="shared" si="3"/>
        <v/>
      </c>
      <c r="I11" s="132" t="str">
        <f t="shared" si="4"/>
        <v/>
      </c>
      <c r="J11" s="132" t="str">
        <f t="shared" si="0"/>
        <v/>
      </c>
      <c r="K11" s="83">
        <f>'Uppskattning av miljöskada'!L11+'Uppskattning av miljöskada'!N11+'Uppskattning av miljöskada'!P11-2</f>
        <v>-2</v>
      </c>
      <c r="L11" s="84">
        <f>'Uppskattning av miljöskada'!M11+'Uppskattning av miljöskada'!O11+'Uppskattning av miljöskada'!Q11-2</f>
        <v>-2</v>
      </c>
      <c r="M11" s="137" t="str">
        <f t="shared" si="5"/>
        <v/>
      </c>
      <c r="N11" s="137" t="str">
        <f t="shared" si="6"/>
        <v/>
      </c>
      <c r="O11" s="132" t="str">
        <f t="shared" si="7"/>
        <v/>
      </c>
      <c r="P11" s="138" t="str">
        <f t="shared" si="8"/>
        <v/>
      </c>
    </row>
    <row r="12" spans="1:16" x14ac:dyDescent="0.25">
      <c r="A12" s="137">
        <v>8</v>
      </c>
      <c r="B12" s="99" t="str">
        <f>IF(SUM('Uppskattning av miljöskada'!D12+'Uppskattning av miljöskada'!I12+Resultat!K12+'Uppskattning av miljöskada'!W12+'Uppskattning av miljöskada'!AB12+'Uppskattning av miljöskada'!AE12)&gt;0,SUM('Uppskattning av miljöskada'!D12+'Uppskattning av miljöskada'!I12+Resultat!K12+'Uppskattning av miljöskada'!W12+'Uppskattning av miljöskada'!AB12+'Uppskattning av miljöskada'!AE12),"")</f>
        <v/>
      </c>
      <c r="C12" s="99" t="str">
        <f>IF(SUM('Uppskattning av miljöskada'!E12+'Uppskattning av miljöskada'!J12+'Uppskattning av miljöskada'!T12+'Uppskattning av miljöskada'!X12+'Uppskattning av miljöskada'!AC12+'Uppskattning av miljöskada'!AF12)&gt;0,SUM('Uppskattning av miljöskada'!E12+'Uppskattning av miljöskada'!J12+'Uppskattning av miljöskada'!T12+'Uppskattning av miljöskada'!X12+'Uppskattning av miljöskada'!AC12+'Uppskattning av miljöskada'!AF12),"")</f>
        <v/>
      </c>
      <c r="D12" s="128" t="str">
        <f t="shared" si="1"/>
        <v/>
      </c>
      <c r="E12" s="128" t="str">
        <f t="shared" si="2"/>
        <v/>
      </c>
      <c r="F12" s="100" t="str">
        <f>IF(SUM('Uppskattning av miljöskada'!F12+'Uppskattning av miljöskada'!I12+Resultat!L12+'Uppskattning av miljöskada'!Y12+'Uppskattning av miljöskada'!AB12+'Uppskattning av miljöskada'!AE12)&gt;0,SUM('Uppskattning av miljöskada'!F12+'Uppskattning av miljöskada'!I12+Resultat!L12+'Uppskattning av miljöskada'!Y12+'Uppskattning av miljöskada'!AB12+'Uppskattning av miljöskada'!AE12),"")</f>
        <v/>
      </c>
      <c r="G12" s="100" t="str">
        <f>IF(SUM('Uppskattning av miljöskada'!G12+'Uppskattning av miljöskada'!J12+'Uppskattning av miljöskada'!U12+'Uppskattning av miljöskada'!Z12+'Uppskattning av miljöskada'!AC12+'Uppskattning av miljöskada'!AF12)&gt;0,SUM('Uppskattning av miljöskada'!G12+'Uppskattning av miljöskada'!J12+'Uppskattning av miljöskada'!U12+'Uppskattning av miljöskada'!Z12+'Uppskattning av miljöskada'!AC12+'Uppskattning av miljöskada'!AF12),"")</f>
        <v/>
      </c>
      <c r="H12" s="132" t="str">
        <f t="shared" si="3"/>
        <v/>
      </c>
      <c r="I12" s="132" t="str">
        <f t="shared" si="4"/>
        <v/>
      </c>
      <c r="J12" s="132" t="str">
        <f t="shared" si="0"/>
        <v/>
      </c>
      <c r="K12" s="83">
        <f>'Uppskattning av miljöskada'!L12+'Uppskattning av miljöskada'!N12+'Uppskattning av miljöskada'!P12-2</f>
        <v>-2</v>
      </c>
      <c r="L12" s="84">
        <f>'Uppskattning av miljöskada'!M12+'Uppskattning av miljöskada'!O12+'Uppskattning av miljöskada'!Q12-2</f>
        <v>-2</v>
      </c>
      <c r="M12" s="137" t="str">
        <f t="shared" si="5"/>
        <v/>
      </c>
      <c r="N12" s="137" t="str">
        <f t="shared" si="6"/>
        <v/>
      </c>
      <c r="O12" s="132" t="str">
        <f t="shared" si="7"/>
        <v/>
      </c>
      <c r="P12" s="138" t="str">
        <f t="shared" si="8"/>
        <v/>
      </c>
    </row>
    <row r="13" spans="1:16" x14ac:dyDescent="0.25">
      <c r="A13" s="137">
        <v>9</v>
      </c>
      <c r="B13" s="99" t="str">
        <f>IF(SUM('Uppskattning av miljöskada'!D13+'Uppskattning av miljöskada'!I13+Resultat!K13+'Uppskattning av miljöskada'!W13+'Uppskattning av miljöskada'!AB13+'Uppskattning av miljöskada'!AE13)&gt;0,SUM('Uppskattning av miljöskada'!D13+'Uppskattning av miljöskada'!I13+Resultat!K13+'Uppskattning av miljöskada'!W13+'Uppskattning av miljöskada'!AB13+'Uppskattning av miljöskada'!AE13),"")</f>
        <v/>
      </c>
      <c r="C13" s="99" t="str">
        <f>IF(SUM('Uppskattning av miljöskada'!E13+'Uppskattning av miljöskada'!J13+'Uppskattning av miljöskada'!T13+'Uppskattning av miljöskada'!X13+'Uppskattning av miljöskada'!AC13+'Uppskattning av miljöskada'!AF13)&gt;0,SUM('Uppskattning av miljöskada'!E13+'Uppskattning av miljöskada'!J13+'Uppskattning av miljöskada'!T13+'Uppskattning av miljöskada'!X13+'Uppskattning av miljöskada'!AC13+'Uppskattning av miljöskada'!AF13),"")</f>
        <v/>
      </c>
      <c r="D13" s="128" t="str">
        <f t="shared" si="1"/>
        <v/>
      </c>
      <c r="E13" s="128" t="str">
        <f t="shared" si="2"/>
        <v/>
      </c>
      <c r="F13" s="100" t="str">
        <f>IF(SUM('Uppskattning av miljöskada'!F13+'Uppskattning av miljöskada'!I13+Resultat!L13+'Uppskattning av miljöskada'!Y13+'Uppskattning av miljöskada'!AB13+'Uppskattning av miljöskada'!AE13)&gt;0,SUM('Uppskattning av miljöskada'!F13+'Uppskattning av miljöskada'!I13+Resultat!L13+'Uppskattning av miljöskada'!Y13+'Uppskattning av miljöskada'!AB13+'Uppskattning av miljöskada'!AE13),"")</f>
        <v/>
      </c>
      <c r="G13" s="100" t="str">
        <f>IF(SUM('Uppskattning av miljöskada'!G13+'Uppskattning av miljöskada'!J13+'Uppskattning av miljöskada'!U13+'Uppskattning av miljöskada'!Z13+'Uppskattning av miljöskada'!AC13+'Uppskattning av miljöskada'!AF13)&gt;0,SUM('Uppskattning av miljöskada'!G13+'Uppskattning av miljöskada'!J13+'Uppskattning av miljöskada'!U13+'Uppskattning av miljöskada'!Z13+'Uppskattning av miljöskada'!AC13+'Uppskattning av miljöskada'!AF13),"")</f>
        <v/>
      </c>
      <c r="H13" s="132" t="str">
        <f t="shared" si="3"/>
        <v/>
      </c>
      <c r="I13" s="132" t="str">
        <f t="shared" si="4"/>
        <v/>
      </c>
      <c r="J13" s="132" t="str">
        <f t="shared" si="0"/>
        <v/>
      </c>
      <c r="K13" s="83">
        <f>'Uppskattning av miljöskada'!L13+'Uppskattning av miljöskada'!N13+'Uppskattning av miljöskada'!P13-2</f>
        <v>-2</v>
      </c>
      <c r="L13" s="84">
        <f>'Uppskattning av miljöskada'!M13+'Uppskattning av miljöskada'!O13+'Uppskattning av miljöskada'!Q13-2</f>
        <v>-2</v>
      </c>
      <c r="M13" s="137" t="str">
        <f t="shared" si="5"/>
        <v/>
      </c>
      <c r="N13" s="137" t="str">
        <f t="shared" si="6"/>
        <v/>
      </c>
      <c r="O13" s="132" t="str">
        <f t="shared" si="7"/>
        <v/>
      </c>
      <c r="P13" s="138" t="str">
        <f t="shared" si="8"/>
        <v/>
      </c>
    </row>
    <row r="14" spans="1:16" x14ac:dyDescent="0.25">
      <c r="A14" s="137">
        <v>10</v>
      </c>
      <c r="B14" s="99" t="str">
        <f>IF(SUM('Uppskattning av miljöskada'!D14+'Uppskattning av miljöskada'!I14+Resultat!K14+'Uppskattning av miljöskada'!W14+'Uppskattning av miljöskada'!AB14+'Uppskattning av miljöskada'!AE14)&gt;0,SUM('Uppskattning av miljöskada'!D14+'Uppskattning av miljöskada'!I14+Resultat!K14+'Uppskattning av miljöskada'!W14+'Uppskattning av miljöskada'!AB14+'Uppskattning av miljöskada'!AE14),"")</f>
        <v/>
      </c>
      <c r="C14" s="99" t="str">
        <f>IF(SUM('Uppskattning av miljöskada'!E14+'Uppskattning av miljöskada'!J14+'Uppskattning av miljöskada'!T14+'Uppskattning av miljöskada'!X14+'Uppskattning av miljöskada'!AC14+'Uppskattning av miljöskada'!AF14)&gt;0,SUM('Uppskattning av miljöskada'!E14+'Uppskattning av miljöskada'!J14+'Uppskattning av miljöskada'!T14+'Uppskattning av miljöskada'!X14+'Uppskattning av miljöskada'!AC14+'Uppskattning av miljöskada'!AF14),"")</f>
        <v/>
      </c>
      <c r="D14" s="128" t="str">
        <f t="shared" si="1"/>
        <v/>
      </c>
      <c r="E14" s="128" t="str">
        <f t="shared" si="2"/>
        <v/>
      </c>
      <c r="F14" s="100" t="str">
        <f>IF(SUM('Uppskattning av miljöskada'!F14+'Uppskattning av miljöskada'!I14+Resultat!L14+'Uppskattning av miljöskada'!Y14+'Uppskattning av miljöskada'!AB14+'Uppskattning av miljöskada'!AE14)&gt;0,SUM('Uppskattning av miljöskada'!F14+'Uppskattning av miljöskada'!I14+Resultat!L14+'Uppskattning av miljöskada'!Y14+'Uppskattning av miljöskada'!AB14+'Uppskattning av miljöskada'!AE14),"")</f>
        <v/>
      </c>
      <c r="G14" s="100" t="str">
        <f>IF(SUM('Uppskattning av miljöskada'!G14+'Uppskattning av miljöskada'!J14+'Uppskattning av miljöskada'!U14+'Uppskattning av miljöskada'!Z14+'Uppskattning av miljöskada'!AC14+'Uppskattning av miljöskada'!AF14)&gt;0,SUM('Uppskattning av miljöskada'!G14+'Uppskattning av miljöskada'!J14+'Uppskattning av miljöskada'!U14+'Uppskattning av miljöskada'!Z14+'Uppskattning av miljöskada'!AC14+'Uppskattning av miljöskada'!AF14),"")</f>
        <v/>
      </c>
      <c r="H14" s="132" t="str">
        <f t="shared" si="3"/>
        <v/>
      </c>
      <c r="I14" s="132" t="str">
        <f t="shared" si="4"/>
        <v/>
      </c>
      <c r="J14" s="132" t="str">
        <f t="shared" si="0"/>
        <v/>
      </c>
      <c r="K14" s="83">
        <f>'Uppskattning av miljöskada'!L14+'Uppskattning av miljöskada'!N14+'Uppskattning av miljöskada'!P14-2</f>
        <v>-2</v>
      </c>
      <c r="L14" s="84">
        <f>'Uppskattning av miljöskada'!M14+'Uppskattning av miljöskada'!O14+'Uppskattning av miljöskada'!Q14-2</f>
        <v>-2</v>
      </c>
      <c r="M14" s="137" t="str">
        <f t="shared" si="5"/>
        <v/>
      </c>
      <c r="N14" s="137" t="str">
        <f t="shared" si="6"/>
        <v/>
      </c>
      <c r="O14" s="132" t="str">
        <f t="shared" si="7"/>
        <v/>
      </c>
      <c r="P14" s="138" t="str">
        <f t="shared" si="8"/>
        <v/>
      </c>
    </row>
    <row r="15" spans="1:16" x14ac:dyDescent="0.25">
      <c r="A15" s="137">
        <v>11</v>
      </c>
      <c r="B15" s="99" t="str">
        <f>IF(SUM('Uppskattning av miljöskada'!D15+'Uppskattning av miljöskada'!I15+Resultat!K15+'Uppskattning av miljöskada'!W15+'Uppskattning av miljöskada'!AB15+'Uppskattning av miljöskada'!AE15)&gt;0,SUM('Uppskattning av miljöskada'!D15+'Uppskattning av miljöskada'!I15+Resultat!K15+'Uppskattning av miljöskada'!W15+'Uppskattning av miljöskada'!AB15+'Uppskattning av miljöskada'!AE15),"")</f>
        <v/>
      </c>
      <c r="C15" s="99" t="str">
        <f>IF(SUM('Uppskattning av miljöskada'!E15+'Uppskattning av miljöskada'!J15+'Uppskattning av miljöskada'!T15+'Uppskattning av miljöskada'!X15+'Uppskattning av miljöskada'!AC15+'Uppskattning av miljöskada'!AF15)&gt;0,SUM('Uppskattning av miljöskada'!E15+'Uppskattning av miljöskada'!J15+'Uppskattning av miljöskada'!T15+'Uppskattning av miljöskada'!X15+'Uppskattning av miljöskada'!AC15+'Uppskattning av miljöskada'!AF15),"")</f>
        <v/>
      </c>
      <c r="D15" s="128" t="str">
        <f t="shared" si="1"/>
        <v/>
      </c>
      <c r="E15" s="128" t="str">
        <f t="shared" si="2"/>
        <v/>
      </c>
      <c r="F15" s="100" t="str">
        <f>IF(SUM('Uppskattning av miljöskada'!F15+'Uppskattning av miljöskada'!I15+Resultat!L15+'Uppskattning av miljöskada'!Y15+'Uppskattning av miljöskada'!AB15+'Uppskattning av miljöskada'!AE15)&gt;0,SUM('Uppskattning av miljöskada'!F15+'Uppskattning av miljöskada'!I15+Resultat!L15+'Uppskattning av miljöskada'!Y15+'Uppskattning av miljöskada'!AB15+'Uppskattning av miljöskada'!AE15),"")</f>
        <v/>
      </c>
      <c r="G15" s="100" t="str">
        <f>IF(SUM('Uppskattning av miljöskada'!G15+'Uppskattning av miljöskada'!J15+'Uppskattning av miljöskada'!U15+'Uppskattning av miljöskada'!Z15+'Uppskattning av miljöskada'!AC15+'Uppskattning av miljöskada'!AF15)&gt;0,SUM('Uppskattning av miljöskada'!G15+'Uppskattning av miljöskada'!J15+'Uppskattning av miljöskada'!U15+'Uppskattning av miljöskada'!Z15+'Uppskattning av miljöskada'!AC15+'Uppskattning av miljöskada'!AF15),"")</f>
        <v/>
      </c>
      <c r="H15" s="132" t="str">
        <f t="shared" si="3"/>
        <v/>
      </c>
      <c r="I15" s="132" t="str">
        <f t="shared" si="4"/>
        <v/>
      </c>
      <c r="J15" s="132" t="str">
        <f t="shared" si="0"/>
        <v/>
      </c>
      <c r="K15" s="83">
        <f>'Uppskattning av miljöskada'!L15+'Uppskattning av miljöskada'!N15+'Uppskattning av miljöskada'!P15-2</f>
        <v>-2</v>
      </c>
      <c r="L15" s="84">
        <f>'Uppskattning av miljöskada'!M15+'Uppskattning av miljöskada'!O15+'Uppskattning av miljöskada'!Q15-2</f>
        <v>-2</v>
      </c>
      <c r="M15" s="137" t="str">
        <f t="shared" si="5"/>
        <v/>
      </c>
      <c r="N15" s="137" t="str">
        <f t="shared" si="6"/>
        <v/>
      </c>
      <c r="O15" s="132" t="str">
        <f t="shared" si="7"/>
        <v/>
      </c>
      <c r="P15" s="138" t="str">
        <f t="shared" si="8"/>
        <v/>
      </c>
    </row>
    <row r="16" spans="1:16" x14ac:dyDescent="0.25">
      <c r="A16" s="137">
        <v>12</v>
      </c>
      <c r="B16" s="99" t="str">
        <f>IF(SUM('Uppskattning av miljöskada'!D16+'Uppskattning av miljöskada'!I16+Resultat!K16+'Uppskattning av miljöskada'!W16+'Uppskattning av miljöskada'!AB16+'Uppskattning av miljöskada'!AE16)&gt;0,SUM('Uppskattning av miljöskada'!D16+'Uppskattning av miljöskada'!I16+Resultat!K16+'Uppskattning av miljöskada'!W16+'Uppskattning av miljöskada'!AB16+'Uppskattning av miljöskada'!AE16),"")</f>
        <v/>
      </c>
      <c r="C16" s="99" t="str">
        <f>IF(SUM('Uppskattning av miljöskada'!E16+'Uppskattning av miljöskada'!J16+'Uppskattning av miljöskada'!T16+'Uppskattning av miljöskada'!X16+'Uppskattning av miljöskada'!AC16+'Uppskattning av miljöskada'!AF16)&gt;0,SUM('Uppskattning av miljöskada'!E16+'Uppskattning av miljöskada'!J16+'Uppskattning av miljöskada'!T16+'Uppskattning av miljöskada'!X16+'Uppskattning av miljöskada'!AC16+'Uppskattning av miljöskada'!AF16),"")</f>
        <v/>
      </c>
      <c r="D16" s="128" t="str">
        <f t="shared" si="1"/>
        <v/>
      </c>
      <c r="E16" s="128" t="str">
        <f t="shared" si="2"/>
        <v/>
      </c>
      <c r="F16" s="100" t="str">
        <f>IF(SUM('Uppskattning av miljöskada'!F16+'Uppskattning av miljöskada'!I16+Resultat!L16+'Uppskattning av miljöskada'!Y16+'Uppskattning av miljöskada'!AB16+'Uppskattning av miljöskada'!AE16)&gt;0,SUM('Uppskattning av miljöskada'!F16+'Uppskattning av miljöskada'!I16+Resultat!L16+'Uppskattning av miljöskada'!Y16+'Uppskattning av miljöskada'!AB16+'Uppskattning av miljöskada'!AE16),"")</f>
        <v/>
      </c>
      <c r="G16" s="100" t="str">
        <f>IF(SUM('Uppskattning av miljöskada'!G16+'Uppskattning av miljöskada'!J16+'Uppskattning av miljöskada'!U16+'Uppskattning av miljöskada'!Z16+'Uppskattning av miljöskada'!AC16+'Uppskattning av miljöskada'!AF16)&gt;0,SUM('Uppskattning av miljöskada'!G16+'Uppskattning av miljöskada'!J16+'Uppskattning av miljöskada'!U16+'Uppskattning av miljöskada'!Z16+'Uppskattning av miljöskada'!AC16+'Uppskattning av miljöskada'!AF16),"")</f>
        <v/>
      </c>
      <c r="H16" s="132" t="str">
        <f t="shared" si="3"/>
        <v/>
      </c>
      <c r="I16" s="132" t="str">
        <f t="shared" si="4"/>
        <v/>
      </c>
      <c r="J16" s="132" t="str">
        <f t="shared" si="0"/>
        <v/>
      </c>
      <c r="K16" s="83">
        <f>'Uppskattning av miljöskada'!L16+'Uppskattning av miljöskada'!N16+'Uppskattning av miljöskada'!P16-2</f>
        <v>-2</v>
      </c>
      <c r="L16" s="84">
        <f>'Uppskattning av miljöskada'!M16+'Uppskattning av miljöskada'!O16+'Uppskattning av miljöskada'!Q16-2</f>
        <v>-2</v>
      </c>
      <c r="M16" s="137" t="str">
        <f t="shared" si="5"/>
        <v/>
      </c>
      <c r="N16" s="137" t="str">
        <f t="shared" si="6"/>
        <v/>
      </c>
      <c r="O16" s="132" t="str">
        <f t="shared" si="7"/>
        <v/>
      </c>
      <c r="P16" s="138" t="str">
        <f t="shared" si="8"/>
        <v/>
      </c>
    </row>
    <row r="17" spans="1:16" x14ac:dyDescent="0.25">
      <c r="A17" s="137">
        <v>13</v>
      </c>
      <c r="B17" s="99" t="str">
        <f>IF(SUM('Uppskattning av miljöskada'!D17+'Uppskattning av miljöskada'!I17+Resultat!K17+'Uppskattning av miljöskada'!W17+'Uppskattning av miljöskada'!AB17+'Uppskattning av miljöskada'!AE17)&gt;0,SUM('Uppskattning av miljöskada'!D17+'Uppskattning av miljöskada'!I17+Resultat!K17+'Uppskattning av miljöskada'!W17+'Uppskattning av miljöskada'!AB17+'Uppskattning av miljöskada'!AE17),"")</f>
        <v/>
      </c>
      <c r="C17" s="99" t="str">
        <f>IF(SUM('Uppskattning av miljöskada'!E17+'Uppskattning av miljöskada'!J17+'Uppskattning av miljöskada'!T17+'Uppskattning av miljöskada'!X17+'Uppskattning av miljöskada'!AC17+'Uppskattning av miljöskada'!AF17)&gt;0,SUM('Uppskattning av miljöskada'!E17+'Uppskattning av miljöskada'!J17+'Uppskattning av miljöskada'!T17+'Uppskattning av miljöskada'!X17+'Uppskattning av miljöskada'!AC17+'Uppskattning av miljöskada'!AF17),"")</f>
        <v/>
      </c>
      <c r="D17" s="128" t="str">
        <f t="shared" si="1"/>
        <v/>
      </c>
      <c r="E17" s="128" t="str">
        <f t="shared" si="2"/>
        <v/>
      </c>
      <c r="F17" s="100" t="str">
        <f>IF(SUM('Uppskattning av miljöskada'!F17+'Uppskattning av miljöskada'!I17+Resultat!L17+'Uppskattning av miljöskada'!Y17+'Uppskattning av miljöskada'!AB17+'Uppskattning av miljöskada'!AE17)&gt;0,SUM('Uppskattning av miljöskada'!F17+'Uppskattning av miljöskada'!I17+Resultat!L17+'Uppskattning av miljöskada'!Y17+'Uppskattning av miljöskada'!AB17+'Uppskattning av miljöskada'!AE17),"")</f>
        <v/>
      </c>
      <c r="G17" s="100" t="str">
        <f>IF(SUM('Uppskattning av miljöskada'!G17+'Uppskattning av miljöskada'!J17+'Uppskattning av miljöskada'!U17+'Uppskattning av miljöskada'!Z17+'Uppskattning av miljöskada'!AC17+'Uppskattning av miljöskada'!AF17)&gt;0,SUM('Uppskattning av miljöskada'!G17+'Uppskattning av miljöskada'!J17+'Uppskattning av miljöskada'!U17+'Uppskattning av miljöskada'!Z17+'Uppskattning av miljöskada'!AC17+'Uppskattning av miljöskada'!AF17),"")</f>
        <v/>
      </c>
      <c r="H17" s="132" t="str">
        <f t="shared" si="3"/>
        <v/>
      </c>
      <c r="I17" s="132" t="str">
        <f t="shared" si="4"/>
        <v/>
      </c>
      <c r="J17" s="132" t="str">
        <f t="shared" si="0"/>
        <v/>
      </c>
      <c r="K17" s="83">
        <f>'Uppskattning av miljöskada'!L17+'Uppskattning av miljöskada'!N17+'Uppskattning av miljöskada'!P17-2</f>
        <v>-2</v>
      </c>
      <c r="L17" s="84">
        <f>'Uppskattning av miljöskada'!M17+'Uppskattning av miljöskada'!O17+'Uppskattning av miljöskada'!Q17-2</f>
        <v>-2</v>
      </c>
      <c r="M17" s="137" t="str">
        <f t="shared" si="5"/>
        <v/>
      </c>
      <c r="N17" s="137" t="str">
        <f t="shared" si="6"/>
        <v/>
      </c>
      <c r="O17" s="132" t="str">
        <f t="shared" si="7"/>
        <v/>
      </c>
      <c r="P17" s="138" t="str">
        <f t="shared" si="8"/>
        <v/>
      </c>
    </row>
    <row r="18" spans="1:16" x14ac:dyDescent="0.25">
      <c r="A18" s="137">
        <v>14</v>
      </c>
      <c r="B18" s="99" t="str">
        <f>IF(SUM('Uppskattning av miljöskada'!D18+'Uppskattning av miljöskada'!I18+Resultat!K18+'Uppskattning av miljöskada'!W18+'Uppskattning av miljöskada'!AB18+'Uppskattning av miljöskada'!AE18)&gt;0,SUM('Uppskattning av miljöskada'!D18+'Uppskattning av miljöskada'!I18+Resultat!K18+'Uppskattning av miljöskada'!W18+'Uppskattning av miljöskada'!AB18+'Uppskattning av miljöskada'!AE18),"")</f>
        <v/>
      </c>
      <c r="C18" s="99" t="str">
        <f>IF(SUM('Uppskattning av miljöskada'!E18+'Uppskattning av miljöskada'!J18+'Uppskattning av miljöskada'!T18+'Uppskattning av miljöskada'!X18+'Uppskattning av miljöskada'!AC18+'Uppskattning av miljöskada'!AF18)&gt;0,SUM('Uppskattning av miljöskada'!E18+'Uppskattning av miljöskada'!J18+'Uppskattning av miljöskada'!T18+'Uppskattning av miljöskada'!X18+'Uppskattning av miljöskada'!AC18+'Uppskattning av miljöskada'!AF18),"")</f>
        <v/>
      </c>
      <c r="D18" s="128" t="str">
        <f t="shared" si="1"/>
        <v/>
      </c>
      <c r="E18" s="128" t="str">
        <f t="shared" si="2"/>
        <v/>
      </c>
      <c r="F18" s="100" t="str">
        <f>IF(SUM('Uppskattning av miljöskada'!F18+'Uppskattning av miljöskada'!I18+Resultat!L18+'Uppskattning av miljöskada'!Y18+'Uppskattning av miljöskada'!AB18+'Uppskattning av miljöskada'!AE18)&gt;0,SUM('Uppskattning av miljöskada'!F18+'Uppskattning av miljöskada'!I18+Resultat!L18+'Uppskattning av miljöskada'!Y18+'Uppskattning av miljöskada'!AB18+'Uppskattning av miljöskada'!AE18),"")</f>
        <v/>
      </c>
      <c r="G18" s="100" t="str">
        <f>IF(SUM('Uppskattning av miljöskada'!G18+'Uppskattning av miljöskada'!J18+'Uppskattning av miljöskada'!U18+'Uppskattning av miljöskada'!Z18+'Uppskattning av miljöskada'!AC18+'Uppskattning av miljöskada'!AF18)&gt;0,SUM('Uppskattning av miljöskada'!G18+'Uppskattning av miljöskada'!J18+'Uppskattning av miljöskada'!U18+'Uppskattning av miljöskada'!Z18+'Uppskattning av miljöskada'!AC18+'Uppskattning av miljöskada'!AF18),"")</f>
        <v/>
      </c>
      <c r="H18" s="132" t="str">
        <f t="shared" si="3"/>
        <v/>
      </c>
      <c r="I18" s="132" t="str">
        <f t="shared" si="4"/>
        <v/>
      </c>
      <c r="J18" s="132" t="str">
        <f t="shared" si="0"/>
        <v/>
      </c>
      <c r="K18" s="83">
        <f>'Uppskattning av miljöskada'!L18+'Uppskattning av miljöskada'!N18+'Uppskattning av miljöskada'!P18-2</f>
        <v>-2</v>
      </c>
      <c r="L18" s="84">
        <f>'Uppskattning av miljöskada'!M18+'Uppskattning av miljöskada'!O18+'Uppskattning av miljöskada'!Q18-2</f>
        <v>-2</v>
      </c>
      <c r="M18" s="137" t="str">
        <f t="shared" si="5"/>
        <v/>
      </c>
      <c r="N18" s="137" t="str">
        <f t="shared" si="6"/>
        <v/>
      </c>
      <c r="O18" s="132" t="str">
        <f t="shared" si="7"/>
        <v/>
      </c>
      <c r="P18" s="138" t="str">
        <f t="shared" si="8"/>
        <v/>
      </c>
    </row>
    <row r="19" spans="1:16" x14ac:dyDescent="0.25">
      <c r="A19" s="137">
        <v>15</v>
      </c>
      <c r="B19" s="99" t="str">
        <f>IF(SUM('Uppskattning av miljöskada'!D19+'Uppskattning av miljöskada'!I19+Resultat!K19+'Uppskattning av miljöskada'!W19+'Uppskattning av miljöskada'!AB19+'Uppskattning av miljöskada'!AE19)&gt;0,SUM('Uppskattning av miljöskada'!D19+'Uppskattning av miljöskada'!I19+Resultat!K19+'Uppskattning av miljöskada'!W19+'Uppskattning av miljöskada'!AB19+'Uppskattning av miljöskada'!AE19),"")</f>
        <v/>
      </c>
      <c r="C19" s="99" t="str">
        <f>IF(SUM('Uppskattning av miljöskada'!E19+'Uppskattning av miljöskada'!J19+'Uppskattning av miljöskada'!T19+'Uppskattning av miljöskada'!X19+'Uppskattning av miljöskada'!AC19+'Uppskattning av miljöskada'!AF19)&gt;0,SUM('Uppskattning av miljöskada'!E19+'Uppskattning av miljöskada'!J19+'Uppskattning av miljöskada'!T19+'Uppskattning av miljöskada'!X19+'Uppskattning av miljöskada'!AC19+'Uppskattning av miljöskada'!AF19),"")</f>
        <v/>
      </c>
      <c r="D19" s="128" t="str">
        <f t="shared" si="1"/>
        <v/>
      </c>
      <c r="E19" s="128" t="str">
        <f t="shared" si="2"/>
        <v/>
      </c>
      <c r="F19" s="100" t="str">
        <f>IF(SUM('Uppskattning av miljöskada'!F19+'Uppskattning av miljöskada'!I19+Resultat!L19+'Uppskattning av miljöskada'!Y19+'Uppskattning av miljöskada'!AB19+'Uppskattning av miljöskada'!AE19)&gt;0,SUM('Uppskattning av miljöskada'!F19+'Uppskattning av miljöskada'!I19+Resultat!L19+'Uppskattning av miljöskada'!Y19+'Uppskattning av miljöskada'!AB19+'Uppskattning av miljöskada'!AE19),"")</f>
        <v/>
      </c>
      <c r="G19" s="100" t="str">
        <f>IF(SUM('Uppskattning av miljöskada'!G19+'Uppskattning av miljöskada'!J19+'Uppskattning av miljöskada'!U19+'Uppskattning av miljöskada'!Z19+'Uppskattning av miljöskada'!AC19+'Uppskattning av miljöskada'!AF19)&gt;0,SUM('Uppskattning av miljöskada'!G19+'Uppskattning av miljöskada'!J19+'Uppskattning av miljöskada'!U19+'Uppskattning av miljöskada'!Z19+'Uppskattning av miljöskada'!AC19+'Uppskattning av miljöskada'!AF19),"")</f>
        <v/>
      </c>
      <c r="H19" s="132" t="str">
        <f t="shared" si="3"/>
        <v/>
      </c>
      <c r="I19" s="132" t="str">
        <f t="shared" si="4"/>
        <v/>
      </c>
      <c r="J19" s="132" t="str">
        <f t="shared" si="0"/>
        <v/>
      </c>
      <c r="K19" s="83">
        <f>'Uppskattning av miljöskada'!L19+'Uppskattning av miljöskada'!N19+'Uppskattning av miljöskada'!P19-2</f>
        <v>-2</v>
      </c>
      <c r="L19" s="84">
        <f>'Uppskattning av miljöskada'!M19+'Uppskattning av miljöskada'!O19+'Uppskattning av miljöskada'!Q19-2</f>
        <v>-2</v>
      </c>
      <c r="M19" s="137" t="str">
        <f t="shared" si="5"/>
        <v/>
      </c>
      <c r="N19" s="137" t="str">
        <f t="shared" si="6"/>
        <v/>
      </c>
      <c r="O19" s="132" t="str">
        <f t="shared" si="7"/>
        <v/>
      </c>
      <c r="P19" s="138" t="str">
        <f t="shared" si="8"/>
        <v/>
      </c>
    </row>
    <row r="20" spans="1:16" x14ac:dyDescent="0.25">
      <c r="A20" s="137">
        <v>16</v>
      </c>
      <c r="B20" s="99" t="str">
        <f>IF(SUM('Uppskattning av miljöskada'!D20+'Uppskattning av miljöskada'!I20+Resultat!K20+'Uppskattning av miljöskada'!W20+'Uppskattning av miljöskada'!AB20+'Uppskattning av miljöskada'!AE20)&gt;0,SUM('Uppskattning av miljöskada'!D20+'Uppskattning av miljöskada'!I20+Resultat!K20+'Uppskattning av miljöskada'!W20+'Uppskattning av miljöskada'!AB20+'Uppskattning av miljöskada'!AE20),"")</f>
        <v/>
      </c>
      <c r="C20" s="99" t="str">
        <f>IF(SUM('Uppskattning av miljöskada'!E20+'Uppskattning av miljöskada'!J20+'Uppskattning av miljöskada'!T20+'Uppskattning av miljöskada'!X20+'Uppskattning av miljöskada'!AC20+'Uppskattning av miljöskada'!AF20)&gt;0,SUM('Uppskattning av miljöskada'!E20+'Uppskattning av miljöskada'!J20+'Uppskattning av miljöskada'!T20+'Uppskattning av miljöskada'!X20+'Uppskattning av miljöskada'!AC20+'Uppskattning av miljöskada'!AF20),"")</f>
        <v/>
      </c>
      <c r="D20" s="128" t="str">
        <f t="shared" si="1"/>
        <v/>
      </c>
      <c r="E20" s="128" t="str">
        <f t="shared" si="2"/>
        <v/>
      </c>
      <c r="F20" s="100" t="str">
        <f>IF(SUM('Uppskattning av miljöskada'!F20+'Uppskattning av miljöskada'!I20+Resultat!L20+'Uppskattning av miljöskada'!Y20+'Uppskattning av miljöskada'!AB20+'Uppskattning av miljöskada'!AE20)&gt;0,SUM('Uppskattning av miljöskada'!F20+'Uppskattning av miljöskada'!I20+Resultat!L20+'Uppskattning av miljöskada'!Y20+'Uppskattning av miljöskada'!AB20+'Uppskattning av miljöskada'!AE20),"")</f>
        <v/>
      </c>
      <c r="G20" s="100" t="str">
        <f>IF(SUM('Uppskattning av miljöskada'!G20+'Uppskattning av miljöskada'!J20+'Uppskattning av miljöskada'!U20+'Uppskattning av miljöskada'!Z20+'Uppskattning av miljöskada'!AC20+'Uppskattning av miljöskada'!AF20)&gt;0,SUM('Uppskattning av miljöskada'!G20+'Uppskattning av miljöskada'!J20+'Uppskattning av miljöskada'!U20+'Uppskattning av miljöskada'!Z20+'Uppskattning av miljöskada'!AC20+'Uppskattning av miljöskada'!AF20),"")</f>
        <v/>
      </c>
      <c r="H20" s="132" t="str">
        <f t="shared" si="3"/>
        <v/>
      </c>
      <c r="I20" s="132" t="str">
        <f t="shared" si="4"/>
        <v/>
      </c>
      <c r="J20" s="132" t="str">
        <f t="shared" si="0"/>
        <v/>
      </c>
      <c r="K20" s="83">
        <f>'Uppskattning av miljöskada'!L20+'Uppskattning av miljöskada'!N20+'Uppskattning av miljöskada'!P20-2</f>
        <v>-2</v>
      </c>
      <c r="L20" s="84">
        <f>'Uppskattning av miljöskada'!M20+'Uppskattning av miljöskada'!O20+'Uppskattning av miljöskada'!Q20-2</f>
        <v>-2</v>
      </c>
      <c r="M20" s="137" t="str">
        <f t="shared" si="5"/>
        <v/>
      </c>
      <c r="N20" s="137" t="str">
        <f t="shared" si="6"/>
        <v/>
      </c>
      <c r="O20" s="132" t="str">
        <f t="shared" si="7"/>
        <v/>
      </c>
      <c r="P20" s="138" t="str">
        <f t="shared" si="8"/>
        <v/>
      </c>
    </row>
    <row r="21" spans="1:16" x14ac:dyDescent="0.25">
      <c r="A21" s="137">
        <v>17</v>
      </c>
      <c r="B21" s="99" t="str">
        <f>IF(SUM('Uppskattning av miljöskada'!D21+'Uppskattning av miljöskada'!I21+Resultat!K21+'Uppskattning av miljöskada'!W21+'Uppskattning av miljöskada'!AB21+'Uppskattning av miljöskada'!AE21)&gt;0,SUM('Uppskattning av miljöskada'!D21+'Uppskattning av miljöskada'!I21+Resultat!K21+'Uppskattning av miljöskada'!W21+'Uppskattning av miljöskada'!AB21+'Uppskattning av miljöskada'!AE21),"")</f>
        <v/>
      </c>
      <c r="C21" s="99" t="str">
        <f>IF(SUM('Uppskattning av miljöskada'!E21+'Uppskattning av miljöskada'!J21+'Uppskattning av miljöskada'!T21+'Uppskattning av miljöskada'!X21+'Uppskattning av miljöskada'!AC21+'Uppskattning av miljöskada'!AF21)&gt;0,SUM('Uppskattning av miljöskada'!E21+'Uppskattning av miljöskada'!J21+'Uppskattning av miljöskada'!T21+'Uppskattning av miljöskada'!X21+'Uppskattning av miljöskada'!AC21+'Uppskattning av miljöskada'!AF21),"")</f>
        <v/>
      </c>
      <c r="D21" s="128" t="str">
        <f t="shared" si="1"/>
        <v/>
      </c>
      <c r="E21" s="128" t="str">
        <f t="shared" si="2"/>
        <v/>
      </c>
      <c r="F21" s="100" t="str">
        <f>IF(SUM('Uppskattning av miljöskada'!F21+'Uppskattning av miljöskada'!I21+Resultat!L21+'Uppskattning av miljöskada'!Y21+'Uppskattning av miljöskada'!AB21+'Uppskattning av miljöskada'!AE21)&gt;0,SUM('Uppskattning av miljöskada'!F21+'Uppskattning av miljöskada'!I21+Resultat!L21+'Uppskattning av miljöskada'!Y21+'Uppskattning av miljöskada'!AB21+'Uppskattning av miljöskada'!AE21),"")</f>
        <v/>
      </c>
      <c r="G21" s="100" t="str">
        <f>IF(SUM('Uppskattning av miljöskada'!G21+'Uppskattning av miljöskada'!J21+'Uppskattning av miljöskada'!U21+'Uppskattning av miljöskada'!Z21+'Uppskattning av miljöskada'!AC21+'Uppskattning av miljöskada'!AF21)&gt;0,SUM('Uppskattning av miljöskada'!G21+'Uppskattning av miljöskada'!J21+'Uppskattning av miljöskada'!U21+'Uppskattning av miljöskada'!Z21+'Uppskattning av miljöskada'!AC21+'Uppskattning av miljöskada'!AF21),"")</f>
        <v/>
      </c>
      <c r="H21" s="132" t="str">
        <f t="shared" si="3"/>
        <v/>
      </c>
      <c r="I21" s="132" t="str">
        <f t="shared" si="4"/>
        <v/>
      </c>
      <c r="J21" s="132" t="str">
        <f t="shared" si="0"/>
        <v/>
      </c>
      <c r="K21" s="83">
        <f>'Uppskattning av miljöskada'!L21+'Uppskattning av miljöskada'!N21+'Uppskattning av miljöskada'!P21-2</f>
        <v>-2</v>
      </c>
      <c r="L21" s="84">
        <f>'Uppskattning av miljöskada'!M21+'Uppskattning av miljöskada'!O21+'Uppskattning av miljöskada'!Q21-2</f>
        <v>-2</v>
      </c>
      <c r="M21" s="137" t="str">
        <f t="shared" si="5"/>
        <v/>
      </c>
      <c r="N21" s="137" t="str">
        <f t="shared" si="6"/>
        <v/>
      </c>
      <c r="O21" s="132" t="str">
        <f t="shared" si="7"/>
        <v/>
      </c>
      <c r="P21" s="138" t="str">
        <f t="shared" si="8"/>
        <v/>
      </c>
    </row>
    <row r="22" spans="1:16" x14ac:dyDescent="0.25">
      <c r="A22" s="137">
        <v>18</v>
      </c>
      <c r="B22" s="99" t="str">
        <f>IF(SUM('Uppskattning av miljöskada'!D22+'Uppskattning av miljöskada'!I22+Resultat!K22+'Uppskattning av miljöskada'!W22+'Uppskattning av miljöskada'!AB22+'Uppskattning av miljöskada'!AE22)&gt;0,SUM('Uppskattning av miljöskada'!D22+'Uppskattning av miljöskada'!I22+Resultat!K22+'Uppskattning av miljöskada'!W22+'Uppskattning av miljöskada'!AB22+'Uppskattning av miljöskada'!AE22),"")</f>
        <v/>
      </c>
      <c r="C22" s="99" t="str">
        <f>IF(SUM('Uppskattning av miljöskada'!E22+'Uppskattning av miljöskada'!J22+'Uppskattning av miljöskada'!T22+'Uppskattning av miljöskada'!X22+'Uppskattning av miljöskada'!AC22+'Uppskattning av miljöskada'!AF22)&gt;0,SUM('Uppskattning av miljöskada'!E22+'Uppskattning av miljöskada'!J22+'Uppskattning av miljöskada'!T22+'Uppskattning av miljöskada'!X22+'Uppskattning av miljöskada'!AC22+'Uppskattning av miljöskada'!AF22),"")</f>
        <v/>
      </c>
      <c r="D22" s="128" t="str">
        <f t="shared" si="1"/>
        <v/>
      </c>
      <c r="E22" s="128" t="str">
        <f t="shared" si="2"/>
        <v/>
      </c>
      <c r="F22" s="100" t="str">
        <f>IF(SUM('Uppskattning av miljöskada'!F22+'Uppskattning av miljöskada'!I22+Resultat!L22+'Uppskattning av miljöskada'!Y22+'Uppskattning av miljöskada'!AB22+'Uppskattning av miljöskada'!AE22)&gt;0,SUM('Uppskattning av miljöskada'!F22+'Uppskattning av miljöskada'!I22+Resultat!L22+'Uppskattning av miljöskada'!Y22+'Uppskattning av miljöskada'!AB22+'Uppskattning av miljöskada'!AE22),"")</f>
        <v/>
      </c>
      <c r="G22" s="100" t="str">
        <f>IF(SUM('Uppskattning av miljöskada'!G22+'Uppskattning av miljöskada'!J22+'Uppskattning av miljöskada'!U22+'Uppskattning av miljöskada'!Z22+'Uppskattning av miljöskada'!AC22+'Uppskattning av miljöskada'!AF22)&gt;0,SUM('Uppskattning av miljöskada'!G22+'Uppskattning av miljöskada'!J22+'Uppskattning av miljöskada'!U22+'Uppskattning av miljöskada'!Z22+'Uppskattning av miljöskada'!AC22+'Uppskattning av miljöskada'!AF22),"")</f>
        <v/>
      </c>
      <c r="H22" s="132" t="str">
        <f t="shared" si="3"/>
        <v/>
      </c>
      <c r="I22" s="132" t="str">
        <f t="shared" si="4"/>
        <v/>
      </c>
      <c r="J22" s="132" t="str">
        <f t="shared" si="0"/>
        <v/>
      </c>
      <c r="K22" s="83">
        <f>'Uppskattning av miljöskada'!L22+'Uppskattning av miljöskada'!N22+'Uppskattning av miljöskada'!P22-2</f>
        <v>-2</v>
      </c>
      <c r="L22" s="84">
        <f>'Uppskattning av miljöskada'!M22+'Uppskattning av miljöskada'!O22+'Uppskattning av miljöskada'!Q22-2</f>
        <v>-2</v>
      </c>
      <c r="M22" s="137" t="str">
        <f t="shared" si="5"/>
        <v/>
      </c>
      <c r="N22" s="137" t="str">
        <f t="shared" si="6"/>
        <v/>
      </c>
      <c r="O22" s="132" t="str">
        <f t="shared" si="7"/>
        <v/>
      </c>
      <c r="P22" s="138" t="str">
        <f t="shared" si="8"/>
        <v/>
      </c>
    </row>
    <row r="23" spans="1:16" x14ac:dyDescent="0.25">
      <c r="A23" s="137">
        <v>19</v>
      </c>
      <c r="B23" s="99" t="str">
        <f>IF(SUM('Uppskattning av miljöskada'!D23+'Uppskattning av miljöskada'!I23+Resultat!K23+'Uppskattning av miljöskada'!W23+'Uppskattning av miljöskada'!AB23+'Uppskattning av miljöskada'!AE23)&gt;0,SUM('Uppskattning av miljöskada'!D23+'Uppskattning av miljöskada'!I23+Resultat!K23+'Uppskattning av miljöskada'!W23+'Uppskattning av miljöskada'!AB23+'Uppskattning av miljöskada'!AE23),"")</f>
        <v/>
      </c>
      <c r="C23" s="99" t="str">
        <f>IF(SUM('Uppskattning av miljöskada'!E23+'Uppskattning av miljöskada'!J23+'Uppskattning av miljöskada'!T23+'Uppskattning av miljöskada'!X23+'Uppskattning av miljöskada'!AC23+'Uppskattning av miljöskada'!AF23)&gt;0,SUM('Uppskattning av miljöskada'!E23+'Uppskattning av miljöskada'!J23+'Uppskattning av miljöskada'!T23+'Uppskattning av miljöskada'!X23+'Uppskattning av miljöskada'!AC23+'Uppskattning av miljöskada'!AF23),"")</f>
        <v/>
      </c>
      <c r="D23" s="128" t="str">
        <f t="shared" si="1"/>
        <v/>
      </c>
      <c r="E23" s="128" t="str">
        <f t="shared" si="2"/>
        <v/>
      </c>
      <c r="F23" s="100" t="str">
        <f>IF(SUM('Uppskattning av miljöskada'!F23+'Uppskattning av miljöskada'!I23+Resultat!L23+'Uppskattning av miljöskada'!Y23+'Uppskattning av miljöskada'!AB23+'Uppskattning av miljöskada'!AE23)&gt;0,SUM('Uppskattning av miljöskada'!F23+'Uppskattning av miljöskada'!I23+Resultat!L23+'Uppskattning av miljöskada'!Y23+'Uppskattning av miljöskada'!AB23+'Uppskattning av miljöskada'!AE23),"")</f>
        <v/>
      </c>
      <c r="G23" s="100" t="str">
        <f>IF(SUM('Uppskattning av miljöskada'!G23+'Uppskattning av miljöskada'!J23+'Uppskattning av miljöskada'!U23+'Uppskattning av miljöskada'!Z23+'Uppskattning av miljöskada'!AC23+'Uppskattning av miljöskada'!AF23)&gt;0,SUM('Uppskattning av miljöskada'!G23+'Uppskattning av miljöskada'!J23+'Uppskattning av miljöskada'!U23+'Uppskattning av miljöskada'!Z23+'Uppskattning av miljöskada'!AC23+'Uppskattning av miljöskada'!AF23),"")</f>
        <v/>
      </c>
      <c r="H23" s="132" t="str">
        <f t="shared" si="3"/>
        <v/>
      </c>
      <c r="I23" s="132" t="str">
        <f t="shared" si="4"/>
        <v/>
      </c>
      <c r="J23" s="132" t="str">
        <f t="shared" si="0"/>
        <v/>
      </c>
      <c r="K23" s="83">
        <f>'Uppskattning av miljöskada'!L23+'Uppskattning av miljöskada'!N23+'Uppskattning av miljöskada'!P23-2</f>
        <v>-2</v>
      </c>
      <c r="L23" s="84">
        <f>'Uppskattning av miljöskada'!M23+'Uppskattning av miljöskada'!O23+'Uppskattning av miljöskada'!Q23-2</f>
        <v>-2</v>
      </c>
      <c r="M23" s="137" t="str">
        <f t="shared" si="5"/>
        <v/>
      </c>
      <c r="N23" s="137" t="str">
        <f t="shared" si="6"/>
        <v/>
      </c>
      <c r="O23" s="132" t="str">
        <f t="shared" si="7"/>
        <v/>
      </c>
      <c r="P23" s="138" t="str">
        <f t="shared" si="8"/>
        <v/>
      </c>
    </row>
    <row r="24" spans="1:16" ht="13.8" thickBot="1" x14ac:dyDescent="0.3">
      <c r="A24" s="142">
        <v>20</v>
      </c>
      <c r="B24" s="47" t="str">
        <f>IF(SUM('Uppskattning av miljöskada'!D24+'Uppskattning av miljöskada'!I24+Resultat!K24+'Uppskattning av miljöskada'!W24+'Uppskattning av miljöskada'!AB24+'Uppskattning av miljöskada'!AE24)&gt;0,SUM('Uppskattning av miljöskada'!D24+'Uppskattning av miljöskada'!I24+Resultat!K24+'Uppskattning av miljöskada'!W24+'Uppskattning av miljöskada'!AB24+'Uppskattning av miljöskada'!AE24),"")</f>
        <v/>
      </c>
      <c r="C24" s="47" t="str">
        <f>IF(SUM('Uppskattning av miljöskada'!E24+'Uppskattning av miljöskada'!J24+'Uppskattning av miljöskada'!T24+'Uppskattning av miljöskada'!X24+'Uppskattning av miljöskada'!AC24+'Uppskattning av miljöskada'!AF24)&gt;0,SUM('Uppskattning av miljöskada'!E24+'Uppskattning av miljöskada'!J24+'Uppskattning av miljöskada'!T24+'Uppskattning av miljöskada'!X24+'Uppskattning av miljöskada'!AC24+'Uppskattning av miljöskada'!AF24),"")</f>
        <v/>
      </c>
      <c r="D24" s="146" t="str">
        <f t="shared" si="1"/>
        <v/>
      </c>
      <c r="E24" s="129" t="str">
        <f t="shared" si="2"/>
        <v/>
      </c>
      <c r="F24" s="48" t="str">
        <f>IF(SUM('Uppskattning av miljöskada'!F24+'Uppskattning av miljöskada'!I24+Resultat!L24+'Uppskattning av miljöskada'!Y24+'Uppskattning av miljöskada'!AB24+'Uppskattning av miljöskada'!AE24)&gt;0,SUM('Uppskattning av miljöskada'!F24+'Uppskattning av miljöskada'!I24+Resultat!L24+'Uppskattning av miljöskada'!Y24+'Uppskattning av miljöskada'!AB24+'Uppskattning av miljöskada'!AE24),"")</f>
        <v/>
      </c>
      <c r="G24" s="48" t="str">
        <f>IF(SUM('Uppskattning av miljöskada'!G24+'Uppskattning av miljöskada'!J24+'Uppskattning av miljöskada'!U24+'Uppskattning av miljöskada'!Z24+'Uppskattning av miljöskada'!AC24+'Uppskattning av miljöskada'!AF24)&gt;0,SUM('Uppskattning av miljöskada'!G24+'Uppskattning av miljöskada'!J24+'Uppskattning av miljöskada'!U24+'Uppskattning av miljöskada'!Z24+'Uppskattning av miljöskada'!AC24+'Uppskattning av miljöskada'!AF24),"")</f>
        <v/>
      </c>
      <c r="H24" s="133" t="str">
        <f t="shared" si="3"/>
        <v/>
      </c>
      <c r="I24" s="133" t="str">
        <f t="shared" si="4"/>
        <v/>
      </c>
      <c r="J24" s="133" t="str">
        <f t="shared" si="0"/>
        <v/>
      </c>
      <c r="K24" s="83">
        <f>'Uppskattning av miljöskada'!L24+'Uppskattning av miljöskada'!N24+'Uppskattning av miljöskada'!P24-2</f>
        <v>-2</v>
      </c>
      <c r="L24" s="84">
        <f>'Uppskattning av miljöskada'!M24+'Uppskattning av miljöskada'!O24+'Uppskattning av miljöskada'!Q24-2</f>
        <v>-2</v>
      </c>
      <c r="M24" s="137" t="str">
        <f t="shared" si="5"/>
        <v/>
      </c>
      <c r="N24" s="137" t="str">
        <f t="shared" si="6"/>
        <v/>
      </c>
      <c r="O24" s="132" t="str">
        <f t="shared" si="7"/>
        <v/>
      </c>
      <c r="P24" s="138" t="str">
        <f t="shared" si="8"/>
        <v/>
      </c>
    </row>
    <row r="26" spans="1:16" x14ac:dyDescent="0.25">
      <c r="B26" s="126" t="s">
        <v>78</v>
      </c>
    </row>
  </sheetData>
  <phoneticPr fontId="8" type="noConversion"/>
  <pageMargins left="0.71" right="0.44" top="1" bottom="1" header="0.5" footer="0.5"/>
  <pageSetup paperSize="9" orientation="landscape" horizontalDpi="1200" verticalDpi="1200" r:id="rId1"/>
  <headerFooter alignWithMargins="0">
    <oddHeader>&amp;L&amp;"Arial,Fet"&amp;12Detaljerad uppskattning av miljöskada vid en kemikalieolycka</oddHeader>
    <oddFooter>&amp;L&amp;8Metod för uppskattning av miljöskada vid en kemikalieolycka. Utvecklad på uppdrag av Räddningsverket av WSP Environmental.&amp;R&amp;G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3"/>
  <sheetViews>
    <sheetView workbookViewId="0">
      <selection activeCell="M13" sqref="M13"/>
    </sheetView>
  </sheetViews>
  <sheetFormatPr defaultRowHeight="13.2" x14ac:dyDescent="0.25"/>
  <sheetData>
    <row r="1" spans="1:1" ht="17.399999999999999" x14ac:dyDescent="0.3">
      <c r="A1" s="107" t="s">
        <v>103</v>
      </c>
    </row>
    <row r="31" ht="12" customHeight="1" x14ac:dyDescent="0.25"/>
    <row r="32" ht="12" hidden="1" customHeight="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t="12" hidden="1" customHeight="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spans="1:1" hidden="1" x14ac:dyDescent="0.25"/>
    <row r="82" spans="1:1" hidden="1" x14ac:dyDescent="0.25"/>
    <row r="83" spans="1:1" hidden="1" x14ac:dyDescent="0.25"/>
    <row r="84" spans="1:1" ht="10.5" hidden="1" customHeight="1" x14ac:dyDescent="0.25"/>
    <row r="85" spans="1:1" ht="12" hidden="1" customHeight="1" x14ac:dyDescent="0.25"/>
    <row r="86" spans="1:1" hidden="1" x14ac:dyDescent="0.25"/>
    <row r="87" spans="1:1" ht="12" hidden="1" customHeight="1" x14ac:dyDescent="0.25"/>
    <row r="88" spans="1:1" hidden="1" x14ac:dyDescent="0.25"/>
    <row r="89" spans="1:1" ht="0.75" hidden="1" customHeight="1" x14ac:dyDescent="0.25"/>
    <row r="90" spans="1:1" hidden="1" x14ac:dyDescent="0.25"/>
    <row r="91" spans="1:1" hidden="1" x14ac:dyDescent="0.25"/>
    <row r="93" spans="1:1" x14ac:dyDescent="0.25">
      <c r="A93" s="126" t="s">
        <v>78</v>
      </c>
    </row>
  </sheetData>
  <phoneticPr fontId="8" type="noConversion"/>
  <pageMargins left="0.75" right="0.75" top="1" bottom="1" header="0.5" footer="0.5"/>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workbookViewId="0"/>
  </sheetViews>
  <sheetFormatPr defaultRowHeight="13.2" x14ac:dyDescent="0.25"/>
  <cols>
    <col min="2" max="2" width="56.88671875" customWidth="1"/>
    <col min="3" max="4" width="50.6640625" customWidth="1"/>
  </cols>
  <sheetData>
    <row r="1" spans="1:2" ht="17.399999999999999" x14ac:dyDescent="0.3">
      <c r="A1" s="107" t="s">
        <v>70</v>
      </c>
    </row>
    <row r="4" spans="1:2" ht="13.8" thickBot="1" x14ac:dyDescent="0.3">
      <c r="A4" s="111" t="s">
        <v>102</v>
      </c>
    </row>
    <row r="5" spans="1:2" ht="16.2" thickBot="1" x14ac:dyDescent="0.3">
      <c r="A5" s="110" t="s">
        <v>27</v>
      </c>
      <c r="B5" s="112" t="s">
        <v>28</v>
      </c>
    </row>
    <row r="6" spans="1:2" ht="16.2" thickBot="1" x14ac:dyDescent="0.3">
      <c r="A6" s="113">
        <v>1</v>
      </c>
      <c r="B6" s="114" t="s">
        <v>29</v>
      </c>
    </row>
    <row r="7" spans="1:2" ht="16.2" thickBot="1" x14ac:dyDescent="0.3">
      <c r="A7" s="113">
        <v>2</v>
      </c>
      <c r="B7" s="114" t="s">
        <v>30</v>
      </c>
    </row>
    <row r="8" spans="1:2" ht="16.2" thickBot="1" x14ac:dyDescent="0.3">
      <c r="A8" s="113">
        <v>3</v>
      </c>
      <c r="B8" s="114" t="s">
        <v>31</v>
      </c>
    </row>
    <row r="9" spans="1:2" ht="16.2" thickBot="1" x14ac:dyDescent="0.3">
      <c r="A9" s="113">
        <v>4</v>
      </c>
      <c r="B9" s="114" t="s">
        <v>32</v>
      </c>
    </row>
    <row r="10" spans="1:2" ht="16.2" thickBot="1" x14ac:dyDescent="0.3">
      <c r="A10" s="113">
        <v>5</v>
      </c>
      <c r="B10" s="114" t="s">
        <v>33</v>
      </c>
    </row>
    <row r="11" spans="1:2" ht="16.2" thickBot="1" x14ac:dyDescent="0.3">
      <c r="A11" s="113">
        <v>6</v>
      </c>
      <c r="B11" s="114" t="s">
        <v>34</v>
      </c>
    </row>
    <row r="12" spans="1:2" ht="16.2" thickBot="1" x14ac:dyDescent="0.3">
      <c r="A12" s="113">
        <v>7</v>
      </c>
      <c r="B12" s="114" t="s">
        <v>35</v>
      </c>
    </row>
    <row r="14" spans="1:2" ht="13.8" thickBot="1" x14ac:dyDescent="0.3">
      <c r="A14" s="111" t="s">
        <v>95</v>
      </c>
    </row>
    <row r="15" spans="1:2" ht="13.8" thickBot="1" x14ac:dyDescent="0.3">
      <c r="A15" s="110" t="s">
        <v>27</v>
      </c>
      <c r="B15" s="112" t="s">
        <v>36</v>
      </c>
    </row>
    <row r="16" spans="1:2" ht="13.8" thickBot="1" x14ac:dyDescent="0.3">
      <c r="A16" s="115">
        <v>1</v>
      </c>
      <c r="B16" s="116" t="s">
        <v>37</v>
      </c>
    </row>
    <row r="17" spans="1:4" ht="13.8" thickBot="1" x14ac:dyDescent="0.3">
      <c r="A17" s="115">
        <v>2</v>
      </c>
      <c r="B17" s="116" t="s">
        <v>119</v>
      </c>
    </row>
    <row r="18" spans="1:4" ht="13.5" customHeight="1" thickBot="1" x14ac:dyDescent="0.3">
      <c r="A18" s="115">
        <v>3</v>
      </c>
      <c r="B18" s="116" t="s">
        <v>104</v>
      </c>
    </row>
    <row r="19" spans="1:4" ht="27" thickBot="1" x14ac:dyDescent="0.3">
      <c r="A19" s="113">
        <v>4</v>
      </c>
      <c r="B19" s="116" t="s">
        <v>105</v>
      </c>
    </row>
    <row r="20" spans="1:4" ht="27" thickBot="1" x14ac:dyDescent="0.3">
      <c r="A20" s="113">
        <v>5</v>
      </c>
      <c r="B20" s="116" t="s">
        <v>106</v>
      </c>
    </row>
    <row r="21" spans="1:4" ht="13.8" thickBot="1" x14ac:dyDescent="0.3">
      <c r="A21" s="115">
        <v>6</v>
      </c>
      <c r="B21" s="116" t="s">
        <v>107</v>
      </c>
    </row>
    <row r="22" spans="1:4" ht="27" thickBot="1" x14ac:dyDescent="0.3">
      <c r="A22" s="113">
        <v>7</v>
      </c>
      <c r="B22" s="116" t="s">
        <v>88</v>
      </c>
    </row>
    <row r="25" spans="1:4" ht="13.8" thickBot="1" x14ac:dyDescent="0.3">
      <c r="A25" s="111" t="s">
        <v>101</v>
      </c>
    </row>
    <row r="26" spans="1:4" ht="13.8" thickBot="1" x14ac:dyDescent="0.3">
      <c r="A26" s="110" t="s">
        <v>38</v>
      </c>
      <c r="B26" s="112" t="s">
        <v>39</v>
      </c>
      <c r="C26" s="112" t="s">
        <v>40</v>
      </c>
      <c r="D26" s="112" t="s">
        <v>41</v>
      </c>
    </row>
    <row r="27" spans="1:4" ht="20.100000000000001" customHeight="1" x14ac:dyDescent="0.25">
      <c r="A27" s="119">
        <v>1</v>
      </c>
      <c r="B27" s="118" t="s">
        <v>42</v>
      </c>
      <c r="C27" s="118" t="s">
        <v>89</v>
      </c>
      <c r="D27" s="118" t="s">
        <v>45</v>
      </c>
    </row>
    <row r="28" spans="1:4" ht="46.5" customHeight="1" thickBot="1" x14ac:dyDescent="0.3">
      <c r="A28" s="120"/>
      <c r="B28" s="121" t="s">
        <v>43</v>
      </c>
      <c r="C28" s="122" t="s">
        <v>44</v>
      </c>
      <c r="D28" s="122" t="s">
        <v>46</v>
      </c>
    </row>
    <row r="29" spans="1:4" ht="20.100000000000001" customHeight="1" x14ac:dyDescent="0.25">
      <c r="A29" s="119">
        <v>2</v>
      </c>
      <c r="B29" s="118" t="s">
        <v>51</v>
      </c>
      <c r="C29" s="118" t="s">
        <v>90</v>
      </c>
      <c r="D29" s="118" t="s">
        <v>52</v>
      </c>
    </row>
    <row r="30" spans="1:4" ht="74.25" customHeight="1" thickBot="1" x14ac:dyDescent="0.3">
      <c r="A30" s="117"/>
      <c r="B30" s="121" t="s">
        <v>57</v>
      </c>
      <c r="C30" s="121" t="s">
        <v>47</v>
      </c>
      <c r="D30" s="122" t="s">
        <v>48</v>
      </c>
    </row>
    <row r="31" spans="1:4" ht="20.100000000000001" customHeight="1" x14ac:dyDescent="0.25">
      <c r="A31" s="119">
        <v>3</v>
      </c>
      <c r="B31" s="118" t="s">
        <v>55</v>
      </c>
      <c r="C31" s="118" t="s">
        <v>53</v>
      </c>
      <c r="D31" s="118" t="s">
        <v>54</v>
      </c>
    </row>
    <row r="32" spans="1:4" ht="45" customHeight="1" thickBot="1" x14ac:dyDescent="0.3">
      <c r="A32" s="123"/>
      <c r="B32" s="121" t="s">
        <v>56</v>
      </c>
      <c r="C32" s="122" t="s">
        <v>49</v>
      </c>
      <c r="D32" s="122" t="s">
        <v>50</v>
      </c>
    </row>
    <row r="35" spans="1:2" ht="13.8" thickBot="1" x14ac:dyDescent="0.3">
      <c r="A35" s="111" t="s">
        <v>58</v>
      </c>
    </row>
    <row r="36" spans="1:2" ht="13.8" thickBot="1" x14ac:dyDescent="0.3">
      <c r="A36" s="110" t="s">
        <v>27</v>
      </c>
      <c r="B36" s="112" t="s">
        <v>58</v>
      </c>
    </row>
    <row r="37" spans="1:2" ht="13.8" thickBot="1" x14ac:dyDescent="0.3">
      <c r="A37" s="115">
        <v>1</v>
      </c>
      <c r="B37" s="139" t="s">
        <v>59</v>
      </c>
    </row>
    <row r="38" spans="1:2" ht="13.8" thickBot="1" x14ac:dyDescent="0.3">
      <c r="A38" s="115">
        <v>2</v>
      </c>
      <c r="B38" s="124" t="s">
        <v>60</v>
      </c>
    </row>
    <row r="39" spans="1:2" ht="13.8" thickBot="1" x14ac:dyDescent="0.3">
      <c r="A39" s="115">
        <v>3</v>
      </c>
      <c r="B39" s="124" t="s">
        <v>61</v>
      </c>
    </row>
    <row r="40" spans="1:2" ht="13.8" thickBot="1" x14ac:dyDescent="0.3">
      <c r="A40" s="115">
        <v>4</v>
      </c>
      <c r="B40" s="124" t="s">
        <v>62</v>
      </c>
    </row>
    <row r="41" spans="1:2" ht="13.8" thickBot="1" x14ac:dyDescent="0.3">
      <c r="A41" s="115">
        <v>5</v>
      </c>
      <c r="B41" s="124" t="s">
        <v>63</v>
      </c>
    </row>
    <row r="42" spans="1:2" ht="13.8" thickBot="1" x14ac:dyDescent="0.3">
      <c r="A42" s="115">
        <v>6</v>
      </c>
      <c r="B42" s="124" t="s">
        <v>64</v>
      </c>
    </row>
    <row r="43" spans="1:2" ht="13.8" thickBot="1" x14ac:dyDescent="0.3">
      <c r="A43" s="115">
        <v>7</v>
      </c>
      <c r="B43" s="124" t="s">
        <v>65</v>
      </c>
    </row>
    <row r="46" spans="1:2" ht="13.8" thickBot="1" x14ac:dyDescent="0.3">
      <c r="A46" s="111" t="s">
        <v>96</v>
      </c>
    </row>
    <row r="47" spans="1:2" ht="13.8" thickBot="1" x14ac:dyDescent="0.3">
      <c r="A47" s="110" t="s">
        <v>27</v>
      </c>
      <c r="B47" s="112" t="s">
        <v>108</v>
      </c>
    </row>
    <row r="48" spans="1:2" ht="27" thickBot="1" x14ac:dyDescent="0.3">
      <c r="A48" s="120">
        <v>1</v>
      </c>
      <c r="B48" s="116" t="s">
        <v>91</v>
      </c>
    </row>
    <row r="49" spans="1:2" ht="27" thickBot="1" x14ac:dyDescent="0.3">
      <c r="A49" s="120">
        <v>2</v>
      </c>
      <c r="B49" s="116" t="s">
        <v>92</v>
      </c>
    </row>
    <row r="50" spans="1:2" ht="27" customHeight="1" thickBot="1" x14ac:dyDescent="0.3">
      <c r="A50" s="120">
        <v>3</v>
      </c>
      <c r="B50" s="116" t="s">
        <v>109</v>
      </c>
    </row>
    <row r="51" spans="1:2" ht="27" thickBot="1" x14ac:dyDescent="0.3">
      <c r="A51" s="120">
        <v>4</v>
      </c>
      <c r="B51" s="116" t="s">
        <v>66</v>
      </c>
    </row>
    <row r="52" spans="1:2" ht="27" thickBot="1" x14ac:dyDescent="0.3">
      <c r="A52" s="120">
        <v>5</v>
      </c>
      <c r="B52" s="116" t="s">
        <v>67</v>
      </c>
    </row>
    <row r="53" spans="1:2" ht="40.200000000000003" thickBot="1" x14ac:dyDescent="0.3">
      <c r="A53" s="120">
        <v>6</v>
      </c>
      <c r="B53" s="116" t="s">
        <v>110</v>
      </c>
    </row>
    <row r="54" spans="1:2" ht="53.4" thickBot="1" x14ac:dyDescent="0.3">
      <c r="A54" s="120">
        <v>7</v>
      </c>
      <c r="B54" s="116" t="s">
        <v>68</v>
      </c>
    </row>
    <row r="57" spans="1:2" ht="13.8" thickBot="1" x14ac:dyDescent="0.3">
      <c r="A57" s="111" t="s">
        <v>111</v>
      </c>
    </row>
    <row r="58" spans="1:2" ht="13.8" thickBot="1" x14ac:dyDescent="0.3">
      <c r="A58" s="110" t="s">
        <v>27</v>
      </c>
      <c r="B58" s="112" t="s">
        <v>100</v>
      </c>
    </row>
    <row r="59" spans="1:2" ht="15" customHeight="1" thickBot="1" x14ac:dyDescent="0.3">
      <c r="A59" s="120">
        <v>1</v>
      </c>
      <c r="B59" s="116" t="s">
        <v>112</v>
      </c>
    </row>
    <row r="60" spans="1:2" ht="27" thickBot="1" x14ac:dyDescent="0.3">
      <c r="A60" s="120">
        <v>2</v>
      </c>
      <c r="B60" s="116" t="s">
        <v>113</v>
      </c>
    </row>
    <row r="61" spans="1:2" ht="13.8" thickBot="1" x14ac:dyDescent="0.3">
      <c r="A61" s="120">
        <v>3</v>
      </c>
      <c r="B61" s="116" t="s">
        <v>114</v>
      </c>
    </row>
    <row r="62" spans="1:2" ht="13.8" thickBot="1" x14ac:dyDescent="0.3">
      <c r="A62" s="120">
        <v>4</v>
      </c>
      <c r="B62" s="116" t="s">
        <v>69</v>
      </c>
    </row>
    <row r="63" spans="1:2" ht="40.200000000000003" thickBot="1" x14ac:dyDescent="0.3">
      <c r="A63" s="120">
        <v>5</v>
      </c>
      <c r="B63" s="116" t="s">
        <v>115</v>
      </c>
    </row>
    <row r="64" spans="1:2" ht="27" thickBot="1" x14ac:dyDescent="0.3">
      <c r="A64" s="120">
        <v>6</v>
      </c>
      <c r="B64" s="116" t="s">
        <v>120</v>
      </c>
    </row>
    <row r="65" spans="1:8" ht="27" thickBot="1" x14ac:dyDescent="0.3">
      <c r="A65" s="120">
        <v>7</v>
      </c>
      <c r="B65" s="116" t="s">
        <v>116</v>
      </c>
    </row>
    <row r="68" spans="1:8" ht="13.8" thickBot="1" x14ac:dyDescent="0.3">
      <c r="A68" s="111" t="s">
        <v>76</v>
      </c>
    </row>
    <row r="69" spans="1:8" ht="13.8" thickBot="1" x14ac:dyDescent="0.3">
      <c r="A69" s="110" t="s">
        <v>27</v>
      </c>
      <c r="B69" s="110" t="s">
        <v>71</v>
      </c>
    </row>
    <row r="70" spans="1:8" x14ac:dyDescent="0.25">
      <c r="A70" s="148">
        <v>1</v>
      </c>
      <c r="B70" s="140" t="s">
        <v>72</v>
      </c>
      <c r="C70" s="106"/>
      <c r="D70" s="106"/>
      <c r="E70" s="106"/>
      <c r="F70" s="106"/>
      <c r="G70" s="106"/>
      <c r="H70" s="106"/>
    </row>
    <row r="71" spans="1:8" ht="13.8" thickBot="1" x14ac:dyDescent="0.3">
      <c r="A71" s="149"/>
      <c r="B71" s="141" t="s">
        <v>73</v>
      </c>
      <c r="C71" s="106"/>
      <c r="D71" s="106"/>
      <c r="E71" s="106"/>
      <c r="F71" s="106"/>
      <c r="G71" s="106"/>
      <c r="H71" s="106"/>
    </row>
    <row r="72" spans="1:8" x14ac:dyDescent="0.25">
      <c r="A72" s="148">
        <v>2</v>
      </c>
      <c r="B72" s="140" t="s">
        <v>74</v>
      </c>
      <c r="C72" s="106"/>
      <c r="D72" s="106"/>
      <c r="E72" s="106"/>
      <c r="F72" s="106"/>
      <c r="G72" s="106"/>
      <c r="H72" s="106"/>
    </row>
    <row r="73" spans="1:8" ht="13.8" thickBot="1" x14ac:dyDescent="0.3">
      <c r="A73" s="149"/>
      <c r="B73" s="141" t="s">
        <v>75</v>
      </c>
      <c r="C73" s="106"/>
      <c r="D73" s="106"/>
      <c r="E73" s="106"/>
      <c r="F73" s="106"/>
      <c r="G73" s="106"/>
      <c r="H73" s="106"/>
    </row>
    <row r="74" spans="1:8" x14ac:dyDescent="0.25">
      <c r="A74" s="148">
        <v>3</v>
      </c>
      <c r="B74" s="140" t="s">
        <v>117</v>
      </c>
      <c r="C74" s="106"/>
      <c r="D74" s="106"/>
      <c r="E74" s="106"/>
      <c r="F74" s="106"/>
      <c r="G74" s="106"/>
      <c r="H74" s="106"/>
    </row>
    <row r="75" spans="1:8" ht="13.8" thickBot="1" x14ac:dyDescent="0.3">
      <c r="A75" s="149"/>
      <c r="B75" s="147" t="s">
        <v>118</v>
      </c>
      <c r="C75" s="106"/>
      <c r="D75" s="106"/>
      <c r="E75" s="106"/>
      <c r="F75" s="106"/>
      <c r="G75" s="106"/>
      <c r="H75" s="106"/>
    </row>
  </sheetData>
  <mergeCells count="3">
    <mergeCell ref="A72:A73"/>
    <mergeCell ref="A74:A75"/>
    <mergeCell ref="A70:A71"/>
  </mergeCells>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Uppskattning av miljöskada</vt:lpstr>
      <vt:lpstr>Resultat</vt:lpstr>
      <vt:lpstr>Diagram</vt:lpstr>
      <vt:lpstr>Kriterier</vt:lpstr>
      <vt:lpstr>Resultat!Utskriftsområde</vt:lpstr>
      <vt:lpstr>'Uppskattning av miljöskada'!Utskriftsrubriker</vt:lpstr>
    </vt:vector>
  </TitlesOfParts>
  <Company>WSP Environmental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Detaljerad miljöskattning</dc:title>
  <dc:subject>Miljöskada kemikalieolycka</dc:subject>
  <dc:creator>Jan-Ove Ragnarsson</dc:creator>
  <cp:lastModifiedBy>Ryen Pär</cp:lastModifiedBy>
  <cp:lastPrinted>2009-02-26T09:04:25Z</cp:lastPrinted>
  <dcterms:created xsi:type="dcterms:W3CDTF">2008-11-02T18:02:02Z</dcterms:created>
  <dcterms:modified xsi:type="dcterms:W3CDTF">2020-01-14T15:36:53Z</dcterms:modified>
</cp:coreProperties>
</file>